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Fusioni\Trattenute fusioni\Sacile\"/>
    </mc:Choice>
  </mc:AlternateContent>
  <bookViews>
    <workbookView xWindow="0" yWindow="0" windowWidth="23040" windowHeight="9408" tabRatio="599"/>
  </bookViews>
  <sheets>
    <sheet name="aumento capitale sociale" sheetId="1" r:id="rId1"/>
  </sheets>
  <calcPr calcId="152511"/>
</workbook>
</file>

<file path=xl/calcChain.xml><?xml version="1.0" encoding="utf-8"?>
<calcChain xmlns="http://schemas.openxmlformats.org/spreadsheetml/2006/main">
  <c r="O88" i="1" l="1"/>
  <c r="S196" i="1" l="1"/>
  <c r="Q196" i="1"/>
  <c r="P196" i="1"/>
  <c r="R196" i="1" s="1"/>
  <c r="S197" i="1" l="1"/>
  <c r="Q197" i="1"/>
  <c r="P197" i="1"/>
  <c r="R197" i="1" s="1"/>
  <c r="O198" i="1" l="1"/>
  <c r="Q195" i="1"/>
  <c r="P195" i="1"/>
  <c r="Q194" i="1"/>
  <c r="P194" i="1"/>
  <c r="R194" i="1" s="1"/>
  <c r="Q193" i="1"/>
  <c r="P193" i="1"/>
  <c r="Q192" i="1"/>
  <c r="P192" i="1"/>
  <c r="R192" i="1" s="1"/>
  <c r="Q191" i="1"/>
  <c r="P191" i="1"/>
  <c r="Q190" i="1"/>
  <c r="P190" i="1"/>
  <c r="R190" i="1" s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R183" i="1" s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R170" i="1" s="1"/>
  <c r="P170" i="1"/>
  <c r="Q169" i="1"/>
  <c r="P169" i="1"/>
  <c r="Q168" i="1"/>
  <c r="P168" i="1"/>
  <c r="Q167" i="1"/>
  <c r="P167" i="1"/>
  <c r="R167" i="1" s="1"/>
  <c r="Q166" i="1"/>
  <c r="P166" i="1"/>
  <c r="Q165" i="1"/>
  <c r="P165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R132" i="1" s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R120" i="1"/>
  <c r="Q120" i="1"/>
  <c r="P120" i="1"/>
  <c r="Q119" i="1"/>
  <c r="P119" i="1"/>
  <c r="Q118" i="1"/>
  <c r="P118" i="1"/>
  <c r="Q117" i="1"/>
  <c r="P117" i="1"/>
  <c r="R117" i="1" s="1"/>
  <c r="Q116" i="1"/>
  <c r="P116" i="1"/>
  <c r="R116" i="1" s="1"/>
  <c r="Q115" i="1"/>
  <c r="P115" i="1"/>
  <c r="Q114" i="1"/>
  <c r="P114" i="1"/>
  <c r="Q113" i="1"/>
  <c r="P113" i="1"/>
  <c r="Q112" i="1"/>
  <c r="P112" i="1"/>
  <c r="R112" i="1" s="1"/>
  <c r="Q111" i="1"/>
  <c r="P111" i="1"/>
  <c r="Q108" i="1"/>
  <c r="P108" i="1"/>
  <c r="R108" i="1" s="1"/>
  <c r="Q107" i="1"/>
  <c r="P107" i="1"/>
  <c r="Q106" i="1"/>
  <c r="P106" i="1"/>
  <c r="R106" i="1" s="1"/>
  <c r="Q105" i="1"/>
  <c r="P105" i="1"/>
  <c r="Q104" i="1"/>
  <c r="P104" i="1"/>
  <c r="Q103" i="1"/>
  <c r="P103" i="1"/>
  <c r="Q102" i="1"/>
  <c r="P102" i="1"/>
  <c r="R102" i="1" s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R86" i="1" s="1"/>
  <c r="Q85" i="1"/>
  <c r="P85" i="1"/>
  <c r="Q84" i="1"/>
  <c r="P84" i="1"/>
  <c r="Q83" i="1"/>
  <c r="P83" i="1"/>
  <c r="Q82" i="1"/>
  <c r="P82" i="1"/>
  <c r="R82" i="1" s="1"/>
  <c r="Q81" i="1"/>
  <c r="R81" i="1" s="1"/>
  <c r="P81" i="1"/>
  <c r="Q80" i="1"/>
  <c r="P80" i="1"/>
  <c r="Q79" i="1"/>
  <c r="P79" i="1"/>
  <c r="Q78" i="1"/>
  <c r="P78" i="1"/>
  <c r="R78" i="1" s="1"/>
  <c r="Q77" i="1"/>
  <c r="R77" i="1" s="1"/>
  <c r="P77" i="1"/>
  <c r="Q76" i="1"/>
  <c r="P76" i="1"/>
  <c r="R76" i="1" s="1"/>
  <c r="Q75" i="1"/>
  <c r="P75" i="1"/>
  <c r="Q74" i="1"/>
  <c r="P74" i="1"/>
  <c r="R74" i="1" s="1"/>
  <c r="Q73" i="1"/>
  <c r="R73" i="1" s="1"/>
  <c r="P73" i="1"/>
  <c r="Q72" i="1"/>
  <c r="P72" i="1"/>
  <c r="Q71" i="1"/>
  <c r="P71" i="1"/>
  <c r="Q70" i="1"/>
  <c r="P70" i="1"/>
  <c r="R70" i="1" s="1"/>
  <c r="Q69" i="1"/>
  <c r="P69" i="1"/>
  <c r="Q68" i="1"/>
  <c r="P68" i="1"/>
  <c r="R68" i="1" s="1"/>
  <c r="Q67" i="1"/>
  <c r="P67" i="1"/>
  <c r="Q66" i="1"/>
  <c r="P66" i="1"/>
  <c r="Q65" i="1"/>
  <c r="R65" i="1" s="1"/>
  <c r="P65" i="1"/>
  <c r="Q64" i="1"/>
  <c r="P64" i="1"/>
  <c r="Q63" i="1"/>
  <c r="P63" i="1"/>
  <c r="Q62" i="1"/>
  <c r="P62" i="1"/>
  <c r="R62" i="1" s="1"/>
  <c r="Q61" i="1"/>
  <c r="R61" i="1" s="1"/>
  <c r="P61" i="1"/>
  <c r="Q60" i="1"/>
  <c r="P60" i="1"/>
  <c r="R60" i="1" s="1"/>
  <c r="Q59" i="1"/>
  <c r="P59" i="1"/>
  <c r="Q58" i="1"/>
  <c r="P58" i="1"/>
  <c r="R58" i="1" s="1"/>
  <c r="Q57" i="1"/>
  <c r="R57" i="1" s="1"/>
  <c r="P57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R32" i="1" s="1"/>
  <c r="Q31" i="1"/>
  <c r="P31" i="1"/>
  <c r="Q30" i="1"/>
  <c r="P30" i="1"/>
  <c r="Q29" i="1"/>
  <c r="P29" i="1"/>
  <c r="R29" i="1" s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R22" i="1" s="1"/>
  <c r="Q21" i="1"/>
  <c r="P21" i="1"/>
  <c r="Q20" i="1"/>
  <c r="P20" i="1"/>
  <c r="Q19" i="1"/>
  <c r="P19" i="1"/>
  <c r="Q18" i="1"/>
  <c r="P18" i="1"/>
  <c r="Q17" i="1"/>
  <c r="P17" i="1"/>
  <c r="Q16" i="1"/>
  <c r="P16" i="1"/>
  <c r="R16" i="1" s="1"/>
  <c r="Q15" i="1"/>
  <c r="P15" i="1"/>
  <c r="Q14" i="1"/>
  <c r="P14" i="1"/>
  <c r="Q13" i="1"/>
  <c r="P13" i="1"/>
  <c r="Q12" i="1"/>
  <c r="P12" i="1"/>
  <c r="R12" i="1" s="1"/>
  <c r="Q11" i="1"/>
  <c r="P11" i="1"/>
  <c r="Q10" i="1"/>
  <c r="P10" i="1"/>
  <c r="R10" i="1" s="1"/>
  <c r="Q9" i="1"/>
  <c r="P9" i="1"/>
  <c r="Q8" i="1"/>
  <c r="P8" i="1"/>
  <c r="R8" i="1" s="1"/>
  <c r="Q7" i="1"/>
  <c r="R7" i="1" s="1"/>
  <c r="P7" i="1"/>
  <c r="Q6" i="1"/>
  <c r="P6" i="1"/>
  <c r="R6" i="1" s="1"/>
  <c r="Q5" i="1"/>
  <c r="P5" i="1"/>
  <c r="Q4" i="1"/>
  <c r="P4" i="1"/>
  <c r="Q3" i="1"/>
  <c r="P3" i="1"/>
  <c r="R105" i="1" l="1"/>
  <c r="R111" i="1"/>
  <c r="R115" i="1"/>
  <c r="R182" i="1"/>
  <c r="R186" i="1"/>
  <c r="R17" i="1"/>
  <c r="R36" i="1"/>
  <c r="R48" i="1"/>
  <c r="R139" i="1"/>
  <c r="R143" i="1"/>
  <c r="R147" i="1"/>
  <c r="Q198" i="1"/>
  <c r="R11" i="1"/>
  <c r="R33" i="1"/>
  <c r="R45" i="1"/>
  <c r="R83" i="1"/>
  <c r="R98" i="1"/>
  <c r="R136" i="1"/>
  <c r="R140" i="1"/>
  <c r="R142" i="1"/>
  <c r="R144" i="1"/>
  <c r="R150" i="1"/>
  <c r="R152" i="1"/>
  <c r="R156" i="1"/>
  <c r="R168" i="1"/>
  <c r="R189" i="1"/>
  <c r="R193" i="1"/>
  <c r="R23" i="1"/>
  <c r="R52" i="1"/>
  <c r="R155" i="1"/>
  <c r="R165" i="1"/>
  <c r="R27" i="1"/>
  <c r="R66" i="1"/>
  <c r="R4" i="1"/>
  <c r="R24" i="1"/>
  <c r="R26" i="1"/>
  <c r="R28" i="1"/>
  <c r="R39" i="1"/>
  <c r="R43" i="1"/>
  <c r="R49" i="1"/>
  <c r="R67" i="1"/>
  <c r="R89" i="1"/>
  <c r="R93" i="1"/>
  <c r="R97" i="1"/>
  <c r="R99" i="1"/>
  <c r="R123" i="1"/>
  <c r="R127" i="1"/>
  <c r="R131" i="1"/>
  <c r="R133" i="1"/>
  <c r="R148" i="1"/>
  <c r="R158" i="1"/>
  <c r="R160" i="1"/>
  <c r="R173" i="1"/>
  <c r="R177" i="1"/>
  <c r="R181" i="1"/>
  <c r="P198" i="1"/>
  <c r="R13" i="1"/>
  <c r="R20" i="1"/>
  <c r="R38" i="1"/>
  <c r="R40" i="1"/>
  <c r="R42" i="1"/>
  <c r="R44" i="1"/>
  <c r="R90" i="1"/>
  <c r="R92" i="1"/>
  <c r="R94" i="1"/>
  <c r="R124" i="1"/>
  <c r="R126" i="1"/>
  <c r="R128" i="1"/>
  <c r="R149" i="1"/>
  <c r="R166" i="1"/>
  <c r="R174" i="1"/>
  <c r="R176" i="1"/>
  <c r="R178" i="1"/>
  <c r="R15" i="1"/>
  <c r="R3" i="1"/>
  <c r="R5" i="1"/>
  <c r="R14" i="1"/>
  <c r="R19" i="1"/>
  <c r="R21" i="1"/>
  <c r="R30" i="1"/>
  <c r="R35" i="1"/>
  <c r="R37" i="1"/>
  <c r="R46" i="1"/>
  <c r="R51" i="1"/>
  <c r="R53" i="1"/>
  <c r="R64" i="1"/>
  <c r="R69" i="1"/>
  <c r="R71" i="1"/>
  <c r="R80" i="1"/>
  <c r="R85" i="1"/>
  <c r="R87" i="1"/>
  <c r="R96" i="1"/>
  <c r="R101" i="1"/>
  <c r="R103" i="1"/>
  <c r="R114" i="1"/>
  <c r="R119" i="1"/>
  <c r="R121" i="1"/>
  <c r="R130" i="1"/>
  <c r="R135" i="1"/>
  <c r="R137" i="1"/>
  <c r="R146" i="1"/>
  <c r="R151" i="1"/>
  <c r="R153" i="1"/>
  <c r="R162" i="1"/>
  <c r="R169" i="1"/>
  <c r="R171" i="1"/>
  <c r="R180" i="1"/>
  <c r="R185" i="1"/>
  <c r="R187" i="1"/>
  <c r="R31" i="1"/>
  <c r="R47" i="1"/>
  <c r="R9" i="1"/>
  <c r="R18" i="1"/>
  <c r="R25" i="1"/>
  <c r="R34" i="1"/>
  <c r="R41" i="1"/>
  <c r="R50" i="1"/>
  <c r="R59" i="1"/>
  <c r="R75" i="1"/>
  <c r="R84" i="1"/>
  <c r="R91" i="1"/>
  <c r="R100" i="1"/>
  <c r="R107" i="1"/>
  <c r="R118" i="1"/>
  <c r="R125" i="1"/>
  <c r="R134" i="1"/>
  <c r="R141" i="1"/>
  <c r="R157" i="1"/>
  <c r="R175" i="1"/>
  <c r="R184" i="1"/>
  <c r="R191" i="1"/>
  <c r="R54" i="1"/>
  <c r="R63" i="1"/>
  <c r="R72" i="1"/>
  <c r="R79" i="1"/>
  <c r="R88" i="1"/>
  <c r="R95" i="1"/>
  <c r="R104" i="1"/>
  <c r="R113" i="1"/>
  <c r="R122" i="1"/>
  <c r="R129" i="1"/>
  <c r="R138" i="1"/>
  <c r="R145" i="1"/>
  <c r="R154" i="1"/>
  <c r="R159" i="1"/>
  <c r="R161" i="1"/>
  <c r="R172" i="1"/>
  <c r="R179" i="1"/>
  <c r="R188" i="1"/>
  <c r="R195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198" i="1" l="1"/>
  <c r="R198" i="1"/>
  <c r="H165" i="1"/>
  <c r="G165" i="1"/>
  <c r="F165" i="1"/>
  <c r="F3" i="1"/>
  <c r="G3" i="1"/>
  <c r="H3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F81" i="1"/>
  <c r="G81" i="1"/>
  <c r="H81" i="1"/>
  <c r="F82" i="1"/>
  <c r="G82" i="1"/>
  <c r="H82" i="1"/>
  <c r="F83" i="1"/>
  <c r="G83" i="1"/>
  <c r="H83" i="1"/>
  <c r="F84" i="1"/>
  <c r="G84" i="1"/>
  <c r="H84" i="1"/>
  <c r="F85" i="1"/>
  <c r="G85" i="1"/>
  <c r="H85" i="1"/>
  <c r="F86" i="1"/>
  <c r="G86" i="1"/>
  <c r="H86" i="1"/>
  <c r="F87" i="1"/>
  <c r="G87" i="1"/>
  <c r="H87" i="1"/>
  <c r="F88" i="1"/>
  <c r="G88" i="1"/>
  <c r="H88" i="1"/>
  <c r="F89" i="1"/>
  <c r="G89" i="1"/>
  <c r="H89" i="1"/>
  <c r="F90" i="1"/>
  <c r="G90" i="1"/>
  <c r="H90" i="1"/>
  <c r="F91" i="1"/>
  <c r="G91" i="1"/>
  <c r="H91" i="1"/>
  <c r="F92" i="1"/>
  <c r="G92" i="1"/>
  <c r="H92" i="1"/>
  <c r="F93" i="1"/>
  <c r="G93" i="1"/>
  <c r="H93" i="1"/>
  <c r="F94" i="1"/>
  <c r="G94" i="1"/>
  <c r="H94" i="1"/>
  <c r="F95" i="1"/>
  <c r="G95" i="1"/>
  <c r="H95" i="1"/>
  <c r="F96" i="1"/>
  <c r="G96" i="1"/>
  <c r="H96" i="1"/>
  <c r="F97" i="1"/>
  <c r="G97" i="1"/>
  <c r="H97" i="1"/>
  <c r="F98" i="1"/>
  <c r="G98" i="1"/>
  <c r="H98" i="1"/>
  <c r="F99" i="1"/>
  <c r="G99" i="1"/>
  <c r="H99" i="1"/>
  <c r="F100" i="1"/>
  <c r="G100" i="1"/>
  <c r="H100" i="1"/>
  <c r="F101" i="1"/>
  <c r="G101" i="1"/>
  <c r="H101" i="1"/>
  <c r="F102" i="1"/>
  <c r="G102" i="1"/>
  <c r="H102" i="1"/>
  <c r="F103" i="1"/>
  <c r="G103" i="1"/>
  <c r="H103" i="1"/>
  <c r="F104" i="1"/>
  <c r="G104" i="1"/>
  <c r="H104" i="1"/>
  <c r="F105" i="1"/>
  <c r="G105" i="1"/>
  <c r="H105" i="1"/>
  <c r="F106" i="1"/>
  <c r="G106" i="1"/>
  <c r="H106" i="1"/>
  <c r="F107" i="1"/>
  <c r="G107" i="1"/>
  <c r="H107" i="1"/>
  <c r="F108" i="1"/>
  <c r="G108" i="1"/>
  <c r="H108" i="1"/>
  <c r="F111" i="1"/>
  <c r="G111" i="1"/>
  <c r="H111" i="1"/>
  <c r="F112" i="1"/>
  <c r="G112" i="1"/>
  <c r="H112" i="1"/>
  <c r="F113" i="1"/>
  <c r="G113" i="1"/>
  <c r="H113" i="1"/>
  <c r="F114" i="1"/>
  <c r="G114" i="1"/>
  <c r="H114" i="1"/>
  <c r="F115" i="1"/>
  <c r="G115" i="1"/>
  <c r="H115" i="1"/>
  <c r="F116" i="1"/>
  <c r="G116" i="1"/>
  <c r="H116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F121" i="1"/>
  <c r="G121" i="1"/>
  <c r="H121" i="1"/>
  <c r="F122" i="1"/>
  <c r="G122" i="1"/>
  <c r="H122" i="1"/>
  <c r="F123" i="1"/>
  <c r="G123" i="1"/>
  <c r="H123" i="1"/>
  <c r="F124" i="1"/>
  <c r="G124" i="1"/>
  <c r="H124" i="1"/>
  <c r="F125" i="1"/>
  <c r="G125" i="1"/>
  <c r="H125" i="1"/>
  <c r="F126" i="1"/>
  <c r="G126" i="1"/>
  <c r="H126" i="1"/>
  <c r="F127" i="1"/>
  <c r="G127" i="1"/>
  <c r="H127" i="1"/>
  <c r="F128" i="1"/>
  <c r="G128" i="1"/>
  <c r="H128" i="1"/>
  <c r="F129" i="1"/>
  <c r="G129" i="1"/>
  <c r="H129" i="1"/>
  <c r="F130" i="1"/>
  <c r="G130" i="1"/>
  <c r="H130" i="1"/>
  <c r="F131" i="1"/>
  <c r="G131" i="1"/>
  <c r="H131" i="1"/>
  <c r="F132" i="1"/>
  <c r="G132" i="1"/>
  <c r="H132" i="1"/>
  <c r="F133" i="1"/>
  <c r="G133" i="1"/>
  <c r="H133" i="1"/>
  <c r="F134" i="1"/>
  <c r="G134" i="1"/>
  <c r="H134" i="1"/>
  <c r="F135" i="1"/>
  <c r="G135" i="1"/>
  <c r="H135" i="1"/>
  <c r="F136" i="1"/>
  <c r="G136" i="1"/>
  <c r="H136" i="1"/>
  <c r="F137" i="1"/>
  <c r="G137" i="1"/>
  <c r="H137" i="1"/>
  <c r="F138" i="1"/>
  <c r="G138" i="1"/>
  <c r="H138" i="1"/>
  <c r="F139" i="1"/>
  <c r="G139" i="1"/>
  <c r="H139" i="1"/>
  <c r="F140" i="1"/>
  <c r="G140" i="1"/>
  <c r="H140" i="1"/>
  <c r="F141" i="1"/>
  <c r="G141" i="1"/>
  <c r="H141" i="1"/>
  <c r="F142" i="1"/>
  <c r="G142" i="1"/>
  <c r="H142" i="1"/>
  <c r="F143" i="1"/>
  <c r="G143" i="1"/>
  <c r="H143" i="1"/>
  <c r="F144" i="1"/>
  <c r="G144" i="1"/>
  <c r="H144" i="1"/>
  <c r="F145" i="1"/>
  <c r="G145" i="1"/>
  <c r="H145" i="1"/>
  <c r="F146" i="1"/>
  <c r="G146" i="1"/>
  <c r="H146" i="1"/>
  <c r="F147" i="1"/>
  <c r="G147" i="1"/>
  <c r="H147" i="1"/>
  <c r="F148" i="1"/>
  <c r="G148" i="1"/>
  <c r="H148" i="1"/>
  <c r="F149" i="1"/>
  <c r="G149" i="1"/>
  <c r="H149" i="1"/>
  <c r="F150" i="1"/>
  <c r="G150" i="1"/>
  <c r="H150" i="1"/>
  <c r="F151" i="1"/>
  <c r="G151" i="1"/>
  <c r="H151" i="1"/>
  <c r="F152" i="1"/>
  <c r="G152" i="1"/>
  <c r="H152" i="1"/>
  <c r="F153" i="1"/>
  <c r="G153" i="1"/>
  <c r="H153" i="1"/>
  <c r="F154" i="1"/>
  <c r="G154" i="1"/>
  <c r="H154" i="1"/>
  <c r="F155" i="1"/>
  <c r="G155" i="1"/>
  <c r="H155" i="1"/>
  <c r="F156" i="1"/>
  <c r="G156" i="1"/>
  <c r="H156" i="1"/>
  <c r="F157" i="1"/>
  <c r="G157" i="1"/>
  <c r="H157" i="1"/>
  <c r="F158" i="1"/>
  <c r="G158" i="1"/>
  <c r="H158" i="1"/>
  <c r="F159" i="1"/>
  <c r="G159" i="1"/>
  <c r="H159" i="1"/>
  <c r="F160" i="1"/>
  <c r="G160" i="1"/>
  <c r="H160" i="1"/>
  <c r="F161" i="1"/>
  <c r="G161" i="1"/>
  <c r="H161" i="1"/>
  <c r="F162" i="1"/>
  <c r="G162" i="1"/>
  <c r="H162" i="1"/>
  <c r="F166" i="1"/>
  <c r="G166" i="1"/>
  <c r="H166" i="1"/>
  <c r="F167" i="1"/>
  <c r="G167" i="1"/>
  <c r="H167" i="1"/>
  <c r="F168" i="1"/>
  <c r="G168" i="1"/>
  <c r="H168" i="1"/>
  <c r="F169" i="1"/>
  <c r="G169" i="1"/>
  <c r="H169" i="1"/>
  <c r="F170" i="1"/>
  <c r="G170" i="1"/>
  <c r="H170" i="1"/>
  <c r="F171" i="1"/>
  <c r="G171" i="1"/>
  <c r="H171" i="1"/>
  <c r="F172" i="1"/>
  <c r="G172" i="1"/>
  <c r="H172" i="1"/>
  <c r="F173" i="1"/>
  <c r="G173" i="1"/>
  <c r="H173" i="1"/>
  <c r="F174" i="1"/>
  <c r="G174" i="1"/>
  <c r="H174" i="1"/>
  <c r="F175" i="1"/>
  <c r="G175" i="1"/>
  <c r="H175" i="1"/>
  <c r="F176" i="1"/>
  <c r="G176" i="1"/>
  <c r="H176" i="1"/>
  <c r="F177" i="1"/>
  <c r="G177" i="1"/>
  <c r="H177" i="1"/>
  <c r="F178" i="1"/>
  <c r="G178" i="1"/>
  <c r="H178" i="1"/>
  <c r="F179" i="1"/>
  <c r="G179" i="1"/>
  <c r="H179" i="1"/>
  <c r="F180" i="1"/>
  <c r="G180" i="1"/>
  <c r="H180" i="1"/>
  <c r="F182" i="1"/>
  <c r="G182" i="1"/>
  <c r="H182" i="1"/>
  <c r="F183" i="1"/>
  <c r="G183" i="1"/>
  <c r="H183" i="1"/>
  <c r="F184" i="1"/>
  <c r="G184" i="1"/>
  <c r="H184" i="1"/>
  <c r="F185" i="1"/>
  <c r="G185" i="1"/>
  <c r="H185" i="1"/>
  <c r="F186" i="1"/>
  <c r="G186" i="1"/>
  <c r="H186" i="1"/>
  <c r="F187" i="1"/>
  <c r="G187" i="1"/>
  <c r="H187" i="1"/>
  <c r="F188" i="1"/>
  <c r="G188" i="1"/>
  <c r="H188" i="1"/>
  <c r="F189" i="1"/>
  <c r="G189" i="1"/>
  <c r="H189" i="1"/>
  <c r="F192" i="1"/>
  <c r="G192" i="1"/>
  <c r="H192" i="1"/>
  <c r="F193" i="1"/>
  <c r="G193" i="1"/>
  <c r="H193" i="1"/>
  <c r="F194" i="1"/>
  <c r="G194" i="1"/>
  <c r="H194" i="1"/>
  <c r="F195" i="1"/>
  <c r="G195" i="1"/>
  <c r="H195" i="1"/>
  <c r="I120" i="1" l="1"/>
  <c r="J120" i="1" s="1"/>
  <c r="I116" i="1"/>
  <c r="J116" i="1" s="1"/>
  <c r="I106" i="1"/>
  <c r="J106" i="1" s="1"/>
  <c r="I104" i="1"/>
  <c r="J104" i="1" s="1"/>
  <c r="I3" i="1"/>
  <c r="J3" i="1" s="1"/>
  <c r="I171" i="1"/>
  <c r="J171" i="1" s="1"/>
  <c r="I149" i="1"/>
  <c r="J149" i="1" s="1"/>
  <c r="I165" i="1"/>
  <c r="J165" i="1" s="1"/>
  <c r="M165" i="1" s="1"/>
  <c r="I137" i="1"/>
  <c r="J137" i="1" s="1"/>
  <c r="I89" i="1"/>
  <c r="J89" i="1" s="1"/>
  <c r="I73" i="1"/>
  <c r="J73" i="1" s="1"/>
  <c r="I69" i="1"/>
  <c r="J69" i="1" s="1"/>
  <c r="I65" i="1"/>
  <c r="J65" i="1" s="1"/>
  <c r="I61" i="1"/>
  <c r="J61" i="1" s="1"/>
  <c r="I114" i="1"/>
  <c r="J114" i="1" s="1"/>
  <c r="I161" i="1"/>
  <c r="J161" i="1" s="1"/>
  <c r="I159" i="1"/>
  <c r="J159" i="1" s="1"/>
  <c r="I157" i="1"/>
  <c r="J157" i="1" s="1"/>
  <c r="I153" i="1"/>
  <c r="J153" i="1" s="1"/>
  <c r="I151" i="1"/>
  <c r="J151" i="1" s="1"/>
  <c r="I145" i="1"/>
  <c r="J145" i="1" s="1"/>
  <c r="I83" i="1"/>
  <c r="J83" i="1" s="1"/>
  <c r="I81" i="1"/>
  <c r="J81" i="1" s="1"/>
  <c r="I75" i="1"/>
  <c r="J75" i="1" s="1"/>
  <c r="I71" i="1"/>
  <c r="J71" i="1" s="1"/>
  <c r="I30" i="1"/>
  <c r="J30" i="1" s="1"/>
  <c r="I28" i="1"/>
  <c r="J28" i="1" s="1"/>
  <c r="I27" i="1"/>
  <c r="J27" i="1" s="1"/>
  <c r="I16" i="1"/>
  <c r="J16" i="1" s="1"/>
  <c r="I15" i="1"/>
  <c r="J15" i="1" s="1"/>
  <c r="I8" i="1"/>
  <c r="J8" i="1" s="1"/>
  <c r="I4" i="1"/>
  <c r="J4" i="1" s="1"/>
  <c r="I173" i="1"/>
  <c r="J173" i="1" s="1"/>
  <c r="I129" i="1"/>
  <c r="J129" i="1" s="1"/>
  <c r="I122" i="1"/>
  <c r="J122" i="1" s="1"/>
  <c r="I41" i="1"/>
  <c r="J41" i="1" s="1"/>
  <c r="I34" i="1"/>
  <c r="J34" i="1" s="1"/>
  <c r="I193" i="1"/>
  <c r="J193" i="1" s="1"/>
  <c r="I188" i="1"/>
  <c r="J188" i="1" s="1"/>
  <c r="I183" i="1"/>
  <c r="J183" i="1" s="1"/>
  <c r="I179" i="1"/>
  <c r="J179" i="1" s="1"/>
  <c r="I178" i="1"/>
  <c r="J178" i="1" s="1"/>
  <c r="I143" i="1"/>
  <c r="J143" i="1" s="1"/>
  <c r="I139" i="1"/>
  <c r="J139" i="1" s="1"/>
  <c r="I100" i="1"/>
  <c r="J100" i="1" s="1"/>
  <c r="I96" i="1"/>
  <c r="J96" i="1" s="1"/>
  <c r="I92" i="1"/>
  <c r="J92" i="1" s="1"/>
  <c r="I57" i="1"/>
  <c r="J57" i="1" s="1"/>
  <c r="I47" i="1"/>
  <c r="J47" i="1" s="1"/>
  <c r="I174" i="1"/>
  <c r="J174" i="1" s="1"/>
  <c r="I169" i="1"/>
  <c r="J169" i="1" s="1"/>
  <c r="I135" i="1"/>
  <c r="J135" i="1" s="1"/>
  <c r="I131" i="1"/>
  <c r="J131" i="1" s="1"/>
  <c r="I118" i="1"/>
  <c r="J118" i="1" s="1"/>
  <c r="I102" i="1"/>
  <c r="J102" i="1" s="1"/>
  <c r="I98" i="1"/>
  <c r="J98" i="1" s="1"/>
  <c r="I94" i="1"/>
  <c r="J94" i="1" s="1"/>
  <c r="I85" i="1"/>
  <c r="J85" i="1" s="1"/>
  <c r="I67" i="1"/>
  <c r="J67" i="1" s="1"/>
  <c r="I51" i="1"/>
  <c r="J51" i="1" s="1"/>
  <c r="I31" i="1"/>
  <c r="J31" i="1" s="1"/>
  <c r="I23" i="1"/>
  <c r="J23" i="1" s="1"/>
  <c r="I19" i="1"/>
  <c r="J19" i="1" s="1"/>
  <c r="I10" i="1"/>
  <c r="J10" i="1" s="1"/>
  <c r="I7" i="1"/>
  <c r="J7" i="1" s="1"/>
  <c r="I180" i="1"/>
  <c r="J180" i="1" s="1"/>
  <c r="I167" i="1"/>
  <c r="J167" i="1" s="1"/>
  <c r="I155" i="1"/>
  <c r="J155" i="1" s="1"/>
  <c r="I141" i="1"/>
  <c r="J141" i="1" s="1"/>
  <c r="I133" i="1"/>
  <c r="J133" i="1" s="1"/>
  <c r="I127" i="1"/>
  <c r="J127" i="1" s="1"/>
  <c r="I124" i="1"/>
  <c r="J124" i="1" s="1"/>
  <c r="I108" i="1"/>
  <c r="J108" i="1" s="1"/>
  <c r="I91" i="1"/>
  <c r="J91" i="1" s="1"/>
  <c r="I87" i="1"/>
  <c r="J87" i="1" s="1"/>
  <c r="I77" i="1"/>
  <c r="J77" i="1" s="1"/>
  <c r="I63" i="1"/>
  <c r="J63" i="1" s="1"/>
  <c r="I59" i="1"/>
  <c r="J59" i="1" s="1"/>
  <c r="I53" i="1"/>
  <c r="J53" i="1" s="1"/>
  <c r="I43" i="1"/>
  <c r="J43" i="1" s="1"/>
  <c r="I25" i="1"/>
  <c r="J25" i="1" s="1"/>
  <c r="I11" i="1"/>
  <c r="J11" i="1" s="1"/>
  <c r="I187" i="1"/>
  <c r="J187" i="1" s="1"/>
  <c r="I186" i="1"/>
  <c r="J186" i="1" s="1"/>
  <c r="I147" i="1"/>
  <c r="J147" i="1" s="1"/>
  <c r="I112" i="1"/>
  <c r="J112" i="1" s="1"/>
  <c r="I79" i="1"/>
  <c r="J79" i="1" s="1"/>
  <c r="I49" i="1"/>
  <c r="J49" i="1" s="1"/>
  <c r="I45" i="1"/>
  <c r="J45" i="1" s="1"/>
  <c r="I40" i="1"/>
  <c r="J40" i="1" s="1"/>
  <c r="I39" i="1"/>
  <c r="J39" i="1" s="1"/>
  <c r="I38" i="1"/>
  <c r="J38" i="1" s="1"/>
  <c r="I13" i="1"/>
  <c r="J13" i="1" s="1"/>
  <c r="I195" i="1"/>
  <c r="J195" i="1" s="1"/>
  <c r="I184" i="1"/>
  <c r="J184" i="1" s="1"/>
  <c r="I182" i="1"/>
  <c r="J182" i="1" s="1"/>
  <c r="I176" i="1"/>
  <c r="J176" i="1" s="1"/>
  <c r="I37" i="1"/>
  <c r="J37" i="1" s="1"/>
  <c r="I33" i="1"/>
  <c r="J33" i="1" s="1"/>
  <c r="I32" i="1"/>
  <c r="J32" i="1" s="1"/>
  <c r="I21" i="1"/>
  <c r="J21" i="1" s="1"/>
  <c r="I18" i="1"/>
  <c r="J18" i="1" s="1"/>
  <c r="I6" i="1"/>
  <c r="J6" i="1" s="1"/>
  <c r="I189" i="1"/>
  <c r="J189" i="1" s="1"/>
  <c r="I177" i="1"/>
  <c r="J177" i="1" s="1"/>
  <c r="I29" i="1"/>
  <c r="J29" i="1" s="1"/>
  <c r="I26" i="1"/>
  <c r="J26" i="1" s="1"/>
  <c r="I24" i="1"/>
  <c r="J24" i="1" s="1"/>
  <c r="I14" i="1"/>
  <c r="J14" i="1" s="1"/>
  <c r="I12" i="1"/>
  <c r="J12" i="1" s="1"/>
  <c r="I9" i="1"/>
  <c r="J9" i="1" s="1"/>
  <c r="I194" i="1"/>
  <c r="J194" i="1" s="1"/>
  <c r="I192" i="1"/>
  <c r="J192" i="1" s="1"/>
  <c r="I185" i="1"/>
  <c r="J185" i="1" s="1"/>
  <c r="I175" i="1"/>
  <c r="J175" i="1" s="1"/>
  <c r="I36" i="1"/>
  <c r="J36" i="1" s="1"/>
  <c r="I22" i="1"/>
  <c r="J22" i="1" s="1"/>
  <c r="I20" i="1"/>
  <c r="J20" i="1" s="1"/>
  <c r="I17" i="1"/>
  <c r="J17" i="1" s="1"/>
  <c r="I5" i="1"/>
  <c r="J5" i="1" s="1"/>
  <c r="I172" i="1"/>
  <c r="J172" i="1" s="1"/>
  <c r="I170" i="1"/>
  <c r="J170" i="1" s="1"/>
  <c r="I168" i="1"/>
  <c r="J168" i="1" s="1"/>
  <c r="I166" i="1"/>
  <c r="J166" i="1" s="1"/>
  <c r="I162" i="1"/>
  <c r="J162" i="1" s="1"/>
  <c r="I160" i="1"/>
  <c r="J160" i="1" s="1"/>
  <c r="I158" i="1"/>
  <c r="J158" i="1" s="1"/>
  <c r="I156" i="1"/>
  <c r="J156" i="1" s="1"/>
  <c r="I154" i="1"/>
  <c r="J154" i="1" s="1"/>
  <c r="I152" i="1"/>
  <c r="J152" i="1" s="1"/>
  <c r="I150" i="1"/>
  <c r="J150" i="1" s="1"/>
  <c r="I148" i="1"/>
  <c r="J148" i="1" s="1"/>
  <c r="I146" i="1"/>
  <c r="J146" i="1" s="1"/>
  <c r="I144" i="1"/>
  <c r="J144" i="1" s="1"/>
  <c r="I142" i="1"/>
  <c r="J142" i="1" s="1"/>
  <c r="I140" i="1"/>
  <c r="J140" i="1" s="1"/>
  <c r="I138" i="1"/>
  <c r="J138" i="1" s="1"/>
  <c r="I136" i="1"/>
  <c r="J136" i="1" s="1"/>
  <c r="I134" i="1"/>
  <c r="J134" i="1" s="1"/>
  <c r="I132" i="1"/>
  <c r="J132" i="1" s="1"/>
  <c r="I130" i="1"/>
  <c r="J130" i="1" s="1"/>
  <c r="I128" i="1"/>
  <c r="J128" i="1" s="1"/>
  <c r="I126" i="1"/>
  <c r="J126" i="1" s="1"/>
  <c r="I125" i="1"/>
  <c r="J125" i="1" s="1"/>
  <c r="I123" i="1"/>
  <c r="J123" i="1" s="1"/>
  <c r="I121" i="1"/>
  <c r="J121" i="1" s="1"/>
  <c r="I119" i="1"/>
  <c r="J119" i="1" s="1"/>
  <c r="I117" i="1"/>
  <c r="J117" i="1" s="1"/>
  <c r="I115" i="1"/>
  <c r="J115" i="1" s="1"/>
  <c r="I113" i="1"/>
  <c r="J113" i="1" s="1"/>
  <c r="I111" i="1"/>
  <c r="J111" i="1" s="1"/>
  <c r="I107" i="1"/>
  <c r="J107" i="1" s="1"/>
  <c r="I105" i="1"/>
  <c r="J105" i="1" s="1"/>
  <c r="I103" i="1"/>
  <c r="J103" i="1" s="1"/>
  <c r="I101" i="1"/>
  <c r="J101" i="1" s="1"/>
  <c r="I99" i="1"/>
  <c r="J99" i="1" s="1"/>
  <c r="I97" i="1"/>
  <c r="J97" i="1" s="1"/>
  <c r="I95" i="1"/>
  <c r="J95" i="1" s="1"/>
  <c r="I93" i="1"/>
  <c r="J93" i="1" s="1"/>
  <c r="I90" i="1"/>
  <c r="J90" i="1" s="1"/>
  <c r="I88" i="1"/>
  <c r="J88" i="1" s="1"/>
  <c r="I86" i="1"/>
  <c r="J86" i="1" s="1"/>
  <c r="I84" i="1"/>
  <c r="J84" i="1" s="1"/>
  <c r="I82" i="1"/>
  <c r="J82" i="1" s="1"/>
  <c r="I80" i="1"/>
  <c r="J80" i="1" s="1"/>
  <c r="I78" i="1"/>
  <c r="J78" i="1" s="1"/>
  <c r="I76" i="1"/>
  <c r="J76" i="1" s="1"/>
  <c r="I74" i="1"/>
  <c r="J74" i="1" s="1"/>
  <c r="I72" i="1"/>
  <c r="J72" i="1" s="1"/>
  <c r="I70" i="1"/>
  <c r="J70" i="1" s="1"/>
  <c r="I68" i="1"/>
  <c r="J68" i="1" s="1"/>
  <c r="I66" i="1"/>
  <c r="J66" i="1" s="1"/>
  <c r="I64" i="1"/>
  <c r="J64" i="1" s="1"/>
  <c r="I62" i="1"/>
  <c r="J62" i="1" s="1"/>
  <c r="I60" i="1"/>
  <c r="J60" i="1" s="1"/>
  <c r="I58" i="1"/>
  <c r="J58" i="1" s="1"/>
  <c r="I54" i="1"/>
  <c r="J54" i="1" s="1"/>
  <c r="I52" i="1"/>
  <c r="J52" i="1" s="1"/>
  <c r="I50" i="1"/>
  <c r="J50" i="1" s="1"/>
  <c r="I48" i="1"/>
  <c r="J48" i="1" s="1"/>
  <c r="I46" i="1"/>
  <c r="J46" i="1" s="1"/>
  <c r="I44" i="1"/>
  <c r="J44" i="1" s="1"/>
  <c r="I42" i="1"/>
  <c r="J42" i="1" s="1"/>
  <c r="I35" i="1"/>
  <c r="J35" i="1" s="1"/>
  <c r="M190" i="1"/>
  <c r="M181" i="1"/>
  <c r="M45" i="1" l="1"/>
  <c r="M76" i="1"/>
  <c r="M91" i="1"/>
  <c r="M105" i="1"/>
  <c r="M34" i="1"/>
  <c r="M61" i="1"/>
  <c r="M194" i="1"/>
  <c r="M5" i="1"/>
  <c r="M9" i="1"/>
  <c r="M14" i="1"/>
  <c r="M16" i="1"/>
  <c r="M21" i="1"/>
  <c r="M22" i="1"/>
  <c r="M25" i="1"/>
  <c r="M27" i="1"/>
  <c r="M29" i="1"/>
  <c r="M31" i="1"/>
  <c r="M32" i="1"/>
  <c r="M48" i="1"/>
  <c r="M52" i="1"/>
  <c r="M58" i="1"/>
  <c r="M60" i="1"/>
  <c r="M64" i="1"/>
  <c r="M68" i="1"/>
  <c r="M72" i="1"/>
  <c r="M73" i="1"/>
  <c r="M75" i="1"/>
  <c r="M79" i="1"/>
  <c r="M83" i="1"/>
  <c r="M87" i="1"/>
  <c r="M89" i="1"/>
  <c r="M90" i="1"/>
  <c r="M92" i="1"/>
  <c r="M96" i="1"/>
  <c r="M100" i="1"/>
  <c r="M102" i="1"/>
  <c r="M104" i="1"/>
  <c r="M108" i="1"/>
  <c r="M114" i="1"/>
  <c r="M118" i="1"/>
  <c r="M120" i="1"/>
  <c r="M122" i="1"/>
  <c r="M123" i="1"/>
  <c r="M129" i="1"/>
  <c r="M133" i="1"/>
  <c r="M135" i="1"/>
  <c r="M150" i="1"/>
  <c r="M167" i="1"/>
  <c r="M184" i="1"/>
  <c r="M7" i="1"/>
  <c r="M11" i="1"/>
  <c r="M19" i="1"/>
  <c r="M37" i="1"/>
  <c r="M40" i="1"/>
  <c r="M42" i="1"/>
  <c r="M44" i="1"/>
  <c r="M99" i="1"/>
  <c r="M128" i="1"/>
  <c r="M132" i="1"/>
  <c r="M136" i="1"/>
  <c r="M140" i="1"/>
  <c r="M144" i="1"/>
  <c r="M147" i="1"/>
  <c r="M151" i="1"/>
  <c r="M155" i="1"/>
  <c r="M159" i="1"/>
  <c r="M168" i="1"/>
  <c r="M172" i="1"/>
  <c r="M176" i="1"/>
  <c r="M180" i="1"/>
  <c r="M185" i="1"/>
  <c r="M189" i="1"/>
  <c r="M195" i="1"/>
  <c r="M3" i="1"/>
  <c r="M6" i="1"/>
  <c r="M10" i="1"/>
  <c r="M13" i="1"/>
  <c r="M17" i="1"/>
  <c r="M20" i="1"/>
  <c r="M23" i="1"/>
  <c r="M26" i="1"/>
  <c r="M30" i="1"/>
  <c r="M33" i="1"/>
  <c r="M36" i="1"/>
  <c r="M43" i="1"/>
  <c r="M47" i="1"/>
  <c r="M51" i="1"/>
  <c r="M59" i="1"/>
  <c r="M63" i="1"/>
  <c r="M67" i="1"/>
  <c r="M71" i="1"/>
  <c r="M74" i="1"/>
  <c r="M78" i="1"/>
  <c r="M82" i="1"/>
  <c r="M86" i="1"/>
  <c r="M95" i="1"/>
  <c r="M103" i="1"/>
  <c r="M107" i="1"/>
  <c r="M113" i="1"/>
  <c r="M117" i="1"/>
  <c r="M121" i="1"/>
  <c r="M125" i="1"/>
  <c r="M188" i="1"/>
  <c r="M137" i="1"/>
  <c r="M138" i="1"/>
  <c r="M141" i="1"/>
  <c r="M148" i="1"/>
  <c r="M152" i="1"/>
  <c r="M153" i="1"/>
  <c r="M156" i="1"/>
  <c r="M160" i="1"/>
  <c r="M169" i="1"/>
  <c r="M170" i="1"/>
  <c r="M173" i="1"/>
  <c r="M177" i="1"/>
  <c r="M182" i="1"/>
  <c r="M186" i="1"/>
  <c r="M187" i="1"/>
  <c r="M192" i="1"/>
  <c r="M35" i="1"/>
  <c r="M39" i="1"/>
  <c r="M41" i="1"/>
  <c r="M46" i="1"/>
  <c r="M50" i="1"/>
  <c r="M54" i="1"/>
  <c r="M62" i="1"/>
  <c r="M66" i="1"/>
  <c r="M70" i="1"/>
  <c r="M77" i="1"/>
  <c r="M81" i="1"/>
  <c r="M85" i="1"/>
  <c r="M94" i="1"/>
  <c r="M98" i="1"/>
  <c r="M106" i="1"/>
  <c r="M112" i="1"/>
  <c r="M116" i="1"/>
  <c r="M124" i="1"/>
  <c r="M127" i="1"/>
  <c r="M131" i="1"/>
  <c r="M139" i="1"/>
  <c r="M143" i="1"/>
  <c r="M146" i="1"/>
  <c r="M154" i="1"/>
  <c r="M158" i="1"/>
  <c r="M162" i="1"/>
  <c r="M171" i="1"/>
  <c r="M175" i="1"/>
  <c r="M179" i="1"/>
  <c r="M4" i="1"/>
  <c r="M8" i="1"/>
  <c r="M12" i="1"/>
  <c r="M15" i="1"/>
  <c r="M18" i="1"/>
  <c r="M24" i="1"/>
  <c r="M28" i="1"/>
  <c r="M38" i="1"/>
  <c r="M49" i="1"/>
  <c r="M53" i="1"/>
  <c r="M57" i="1"/>
  <c r="M65" i="1"/>
  <c r="M69" i="1"/>
  <c r="M80" i="1"/>
  <c r="M84" i="1"/>
  <c r="M88" i="1"/>
  <c r="M93" i="1"/>
  <c r="M97" i="1"/>
  <c r="M101" i="1"/>
  <c r="M111" i="1"/>
  <c r="M115" i="1"/>
  <c r="M119" i="1"/>
  <c r="M126" i="1"/>
  <c r="M130" i="1"/>
  <c r="M134" i="1"/>
  <c r="M142" i="1"/>
  <c r="M145" i="1"/>
  <c r="M149" i="1"/>
  <c r="M157" i="1"/>
  <c r="M161" i="1"/>
  <c r="M166" i="1"/>
  <c r="M174" i="1"/>
  <c r="M178" i="1"/>
  <c r="M183" i="1"/>
  <c r="M193" i="1"/>
</calcChain>
</file>

<file path=xl/sharedStrings.xml><?xml version="1.0" encoding="utf-8"?>
<sst xmlns="http://schemas.openxmlformats.org/spreadsheetml/2006/main" count="266" uniqueCount="201">
  <si>
    <t>VENDEMMIA 16</t>
  </si>
  <si>
    <t>Quantita'</t>
  </si>
  <si>
    <t>PALU' FIORE</t>
  </si>
  <si>
    <t>BEDUZ ANTONIO</t>
  </si>
  <si>
    <t>POLONI  MARIA GRAZIA</t>
  </si>
  <si>
    <t>CALIMAN GIUSTINA</t>
  </si>
  <si>
    <t>CAO VITO</t>
  </si>
  <si>
    <t>MORET UGO</t>
  </si>
  <si>
    <t>MIOTTI NATALINO</t>
  </si>
  <si>
    <t>DAL BO ROBERTO</t>
  </si>
  <si>
    <t>POSOCCO MARISA</t>
  </si>
  <si>
    <t>PEDERIVA LUIGI</t>
  </si>
  <si>
    <t>MANARIN ALBINO</t>
  </si>
  <si>
    <t>PETRETTI LORENZO</t>
  </si>
  <si>
    <t>ROVER DONATO</t>
  </si>
  <si>
    <t>SALVADOR PIETRO</t>
  </si>
  <si>
    <t>SANGOI IVANO</t>
  </si>
  <si>
    <t>DEL TEDESCO ANGELO</t>
  </si>
  <si>
    <t>MODOLO MARIO</t>
  </si>
  <si>
    <t>TOMASELLA GIOVANNI</t>
  </si>
  <si>
    <t>TOMASELLA GIANNI</t>
  </si>
  <si>
    <t>VINCIGUERRA ALFONSINA</t>
  </si>
  <si>
    <t>SOCIETA' AGRICOLA MENEGHIN S.S.</t>
  </si>
  <si>
    <t>ZANETTE DARIO</t>
  </si>
  <si>
    <t>PASUT LINO, FABIO E PUIATTI ELEONORA S.S</t>
  </si>
  <si>
    <t>PELLEGRINET ADRIANO</t>
  </si>
  <si>
    <t>PILLOT STEFANO</t>
  </si>
  <si>
    <t>PIN ANTONIO</t>
  </si>
  <si>
    <t>MANFE' CANDIDO</t>
  </si>
  <si>
    <t>ZANUS PERELDA MARCO</t>
  </si>
  <si>
    <t>RAGAGNIN MARIA ELENA</t>
  </si>
  <si>
    <t>PERUCH MARIA</t>
  </si>
  <si>
    <t>CICUTA AUGUSTA</t>
  </si>
  <si>
    <t>BAZZO GIOVANNI</t>
  </si>
  <si>
    <t>BONGIORNO PATRIZIA</t>
  </si>
  <si>
    <t>VECELLIO FRANCESCO</t>
  </si>
  <si>
    <t>GIUST MARIO</t>
  </si>
  <si>
    <t>RAGAGNIN ANTONIA</t>
  </si>
  <si>
    <t>SIST GIANNINA</t>
  </si>
  <si>
    <t>SANTIN ELIO</t>
  </si>
  <si>
    <t>BRESSAN BRUNO</t>
  </si>
  <si>
    <t>ROS LUCIANO</t>
  </si>
  <si>
    <t>DALL'AGATA ALDO</t>
  </si>
  <si>
    <t>MIOTTO GABRIELLA</t>
  </si>
  <si>
    <t>ZAMAI BENITO</t>
  </si>
  <si>
    <t>PEDERIVA ANNA</t>
  </si>
  <si>
    <t>POLETTO FRANCO</t>
  </si>
  <si>
    <t>GIOL FRANCO</t>
  </si>
  <si>
    <t>AZ. AGR. MARCUZZO ANTONELLO &amp; C. S.S.</t>
  </si>
  <si>
    <t>SIMONETTI SANDRINA</t>
  </si>
  <si>
    <t>PIOVESAN MASSIMO</t>
  </si>
  <si>
    <t>AZ. AGR. JESSICA S.S.</t>
  </si>
  <si>
    <t>RONCHESE SANTINA</t>
  </si>
  <si>
    <t>SPINATO GIANNINA</t>
  </si>
  <si>
    <t>ROMAN SERGIO</t>
  </si>
  <si>
    <t>BORIN ELVIO</t>
  </si>
  <si>
    <t>BURIGOTTO MAURIZIO</t>
  </si>
  <si>
    <t>SFREDDO MARIA ADELAIDE</t>
  </si>
  <si>
    <t>CESA GIUSEPPE</t>
  </si>
  <si>
    <t>DEL COL GIAN PIETRO</t>
  </si>
  <si>
    <t>DE LUCA MARIA</t>
  </si>
  <si>
    <t>AZ. AGR. FRESCHET E. &amp; FORMAINI C. s.s.</t>
  </si>
  <si>
    <t>FABRIS PIETRO</t>
  </si>
  <si>
    <t>PERIN ANTONIO</t>
  </si>
  <si>
    <t>NADIN DANILO</t>
  </si>
  <si>
    <t>BRESSAN NICOLETTA</t>
  </si>
  <si>
    <t>AZ.AGR.LIVENZA DI NADIN D. e SONEGO F.</t>
  </si>
  <si>
    <t>SINCOVICH BRUNO</t>
  </si>
  <si>
    <t>DAL SANTO DANILO e RENZO</t>
  </si>
  <si>
    <t>AZ. AGR. VIVAI SALVADORETTI S.S.</t>
  </si>
  <si>
    <t>SALATIN MARIA TERESA</t>
  </si>
  <si>
    <t>MORO SILVANA</t>
  </si>
  <si>
    <t>RE ROBERTO E GINO S.S.</t>
  </si>
  <si>
    <t>AZ. AGR. PIVETTA LINO DI PIVETTA D.&amp;C.SS</t>
  </si>
  <si>
    <t>DELLA GASPERA ANGELO</t>
  </si>
  <si>
    <t>FILIPETTO ANGELO</t>
  </si>
  <si>
    <t>SIST GIANGRAZIO</t>
  </si>
  <si>
    <t>FRANCO ANTONIO</t>
  </si>
  <si>
    <t>IVAN MARIA</t>
  </si>
  <si>
    <t>TURCHET PIETRO</t>
  </si>
  <si>
    <t>NADIN VALTER</t>
  </si>
  <si>
    <t>VESNAVER GIOVANNI</t>
  </si>
  <si>
    <t>MAZZER GERMANA E BARRO DENIS S.S.</t>
  </si>
  <si>
    <t>DA PIEVE MATTEO</t>
  </si>
  <si>
    <t>AZ. AGR. PALAZZO ROSSO DI FADALTI A.</t>
  </si>
  <si>
    <t>ARMELLIN GIACOMO</t>
  </si>
  <si>
    <t>DE GOTTARDO ANNA MARIA</t>
  </si>
  <si>
    <t>BASSO BARBARA</t>
  </si>
  <si>
    <t>BAVIERA GUIDO</t>
  </si>
  <si>
    <t>MORO PIERINA</t>
  </si>
  <si>
    <t>PIN SALVATORE</t>
  </si>
  <si>
    <t>POLESELLO VELMA</t>
  </si>
  <si>
    <t>SPINATO BRUNO</t>
  </si>
  <si>
    <t>POLESEL ROSA</t>
  </si>
  <si>
    <t>BRAVIN ANNA</t>
  </si>
  <si>
    <t>CATTARUZZA PIETRO</t>
  </si>
  <si>
    <t>DA RE GIUSEPPE</t>
  </si>
  <si>
    <t>TOMASI GIOVANNI BATTISTA</t>
  </si>
  <si>
    <t>CANAL DAVIDE</t>
  </si>
  <si>
    <t>PIZZINATO GIOVANNI</t>
  </si>
  <si>
    <t>CORRA' GABRIELE &amp; GIOVANNI S.S.</t>
  </si>
  <si>
    <t>POLETTO LUIGINO</t>
  </si>
  <si>
    <t>DEI NEGRI ANITA</t>
  </si>
  <si>
    <t>SPAGNOL ANNA</t>
  </si>
  <si>
    <t>PAOLETTI FRANCO</t>
  </si>
  <si>
    <t>FOLTRAN OLIVO</t>
  </si>
  <si>
    <t>PERUCH SANTE</t>
  </si>
  <si>
    <t>CIPOLAT FULVIO</t>
  </si>
  <si>
    <t>PESSOT MARGHERITA</t>
  </si>
  <si>
    <t>GAVA DOMENICO</t>
  </si>
  <si>
    <t>MARTINUZZO ONORIO</t>
  </si>
  <si>
    <t>AZ. AGR. DAL MAS CLAUDIO &amp; C. S.S.A.</t>
  </si>
  <si>
    <t>BONATO MARIA</t>
  </si>
  <si>
    <t>NADIN SERGIA</t>
  </si>
  <si>
    <t>BRESSAN ANNARITA</t>
  </si>
  <si>
    <t>VIOL MARIA</t>
  </si>
  <si>
    <t>BOZZO GIUSEPPINA</t>
  </si>
  <si>
    <t>CECCHETTO DORETTA</t>
  </si>
  <si>
    <t>HORMANN ANDREA</t>
  </si>
  <si>
    <t>DELLA TOFFOLA ANTONIO</t>
  </si>
  <si>
    <t>MASSAGRANDE LORIS</t>
  </si>
  <si>
    <t>BEDUZ ALDO</t>
  </si>
  <si>
    <t>SEGATTO ANTONELLO</t>
  </si>
  <si>
    <t>GIANNETTI RENZO</t>
  </si>
  <si>
    <t>NADAL RENATO</t>
  </si>
  <si>
    <t>PORTOLAN ERMINIO</t>
  </si>
  <si>
    <t>VIGNANDEL SERGIO</t>
  </si>
  <si>
    <t>DALL'AGATA CLAUDIO</t>
  </si>
  <si>
    <t>FABRIS PAOLO</t>
  </si>
  <si>
    <t>RECH ROBERTO</t>
  </si>
  <si>
    <t>TERRAVERDE DI GAVA MAURIZIO &amp; C. S.S.</t>
  </si>
  <si>
    <t>NOGAROL ANTONIO</t>
  </si>
  <si>
    <t>PETRETTI EGIDIO</t>
  </si>
  <si>
    <t>MASUTTI SANTE</t>
  </si>
  <si>
    <t>FELTRIN STEFANIA</t>
  </si>
  <si>
    <t>VALMORBIDA DIANA</t>
  </si>
  <si>
    <t>DA PIEVE CINZIA</t>
  </si>
  <si>
    <t>PARRO ANTONIO</t>
  </si>
  <si>
    <t>CIMOLAI PAOLA</t>
  </si>
  <si>
    <t>TURCHET ANTONIO</t>
  </si>
  <si>
    <t>BUSETTI ANTONIO</t>
  </si>
  <si>
    <t>BESSEGA MARIO</t>
  </si>
  <si>
    <t>SCANDOLO MARIA</t>
  </si>
  <si>
    <t>BISCONTIN MICHELE</t>
  </si>
  <si>
    <t>PIGNAT GABRIELE</t>
  </si>
  <si>
    <t>BASSO GINA</t>
  </si>
  <si>
    <t>BORIN PATRIZIA</t>
  </si>
  <si>
    <t>MENEGOZ BIANCA MARIA</t>
  </si>
  <si>
    <t>MARCHETTO CESARE</t>
  </si>
  <si>
    <t>ROSSI ANNA</t>
  </si>
  <si>
    <t>MORO DAVIDE</t>
  </si>
  <si>
    <t>TOMASELLA IVAN</t>
  </si>
  <si>
    <t>Soc.Agr. TOMMASINI GIANNI e LUCA s.s.</t>
  </si>
  <si>
    <t>A.A. BELLINI s.s.a. di Ballin C. &amp; C.</t>
  </si>
  <si>
    <t>SOC.AGRICOLA CONZATO AUGUSTO &amp; C. S.S.</t>
  </si>
  <si>
    <t>BRISOT MARIA TERESA</t>
  </si>
  <si>
    <t>ZANETTE DOMENICO,ANDREA/TOMASELLA MARIA</t>
  </si>
  <si>
    <t>PERON CLAUDIO</t>
  </si>
  <si>
    <t>QUERIN ANTONIO</t>
  </si>
  <si>
    <t>PIN PIETRO</t>
  </si>
  <si>
    <t>SANTAROSSA CLAUDIO</t>
  </si>
  <si>
    <t>DISSEGNA CLAUDIO</t>
  </si>
  <si>
    <t>SFREDDO VANNI</t>
  </si>
  <si>
    <t>DORIGO FABRIZIO</t>
  </si>
  <si>
    <t>CARLET STEFANO</t>
  </si>
  <si>
    <t>DAL GRANDE EMILIO</t>
  </si>
  <si>
    <t>MUTTON ARMANDO</t>
  </si>
  <si>
    <t>POLESELLO SOFI</t>
  </si>
  <si>
    <t>TREVISAN VALTER</t>
  </si>
  <si>
    <t>DAL BO GRAZIELLA</t>
  </si>
  <si>
    <t>BURIGOTTO PAOLO</t>
  </si>
  <si>
    <t>MUTTON EMANUELE</t>
  </si>
  <si>
    <t>BUFFOLO FRANCO</t>
  </si>
  <si>
    <t>GNOCATO UGO</t>
  </si>
  <si>
    <t>SOC. AGRICOLA CONZATO GIOVANNI E C. S.S.</t>
  </si>
  <si>
    <t>SACCHET LUCIANA</t>
  </si>
  <si>
    <t>SOCIETA' AGRICOLA HORMANN ANDREA E C ss</t>
  </si>
  <si>
    <t>BIT ANTONELLA</t>
  </si>
  <si>
    <t>SOCIETA' AGRICOLA RE CAPRONE S.S.</t>
  </si>
  <si>
    <t>FELTRIN ARNALDO</t>
  </si>
  <si>
    <t>MANFE' ALDINA</t>
  </si>
  <si>
    <t>PIGNAT GIOVANNA</t>
  </si>
  <si>
    <t>SACCHET MARIA TERESA</t>
  </si>
  <si>
    <t>SOC.AGR.IL QUADRIFOGLIO S.S.</t>
  </si>
  <si>
    <t>SANTIN KATIA</t>
  </si>
  <si>
    <t>VENDEMMIA 15</t>
  </si>
  <si>
    <t>VENDEMMIA 14</t>
  </si>
  <si>
    <t>Conferente</t>
  </si>
  <si>
    <t>MEDIA 3 ANNI</t>
  </si>
  <si>
    <t>DIANA NERINA</t>
  </si>
  <si>
    <t>GAVA MARA</t>
  </si>
  <si>
    <t>Prod.Potenziale</t>
  </si>
  <si>
    <t>DIANNE AGRICOLA SOCIETA' SEMPLICE</t>
  </si>
  <si>
    <t>Quintali</t>
  </si>
  <si>
    <t>Totale</t>
  </si>
  <si>
    <t>quote</t>
  </si>
  <si>
    <t>Riserva</t>
  </si>
  <si>
    <t>Capitale Sociale</t>
  </si>
  <si>
    <t>TOTALE</t>
  </si>
  <si>
    <t>MANFE' GIUSEPPE</t>
  </si>
  <si>
    <t>SOCIETA' AGRICOLA LE PERE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</si>
</sst>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#,##0_ ;\-#,##0\ "/>
    <numFmt numFmtId="166" formatCode="0_ ;\-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9" fontId="0" fillId="0" borderId="14" xfId="0" applyNumberFormat="1" applyBorder="1"/>
    <xf numFmtId="44" fontId="0" fillId="0" borderId="14" xfId="0" applyNumberFormat="1" applyBorder="1"/>
    <xf numFmtId="44" fontId="0" fillId="0" borderId="15" xfId="0" applyNumberFormat="1" applyBorder="1"/>
    <xf numFmtId="0" fontId="0" fillId="0" borderId="13" xfId="0" applyBorder="1" applyAlignment="1">
      <alignment horizontal="center"/>
    </xf>
    <xf numFmtId="4" fontId="0" fillId="0" borderId="14" xfId="0" applyNumberFormat="1" applyBorder="1"/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9" fontId="16" fillId="0" borderId="17" xfId="0" applyNumberFormat="1" applyFont="1" applyBorder="1" applyAlignment="1">
      <alignment vertical="center"/>
    </xf>
    <xf numFmtId="44" fontId="16" fillId="0" borderId="17" xfId="0" applyNumberFormat="1" applyFont="1" applyBorder="1" applyAlignment="1">
      <alignment vertical="center"/>
    </xf>
    <xf numFmtId="44" fontId="16" fillId="0" borderId="18" xfId="0" applyNumberFormat="1" applyFont="1" applyBorder="1" applyAlignment="1">
      <alignment vertical="center"/>
    </xf>
    <xf numFmtId="4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17" xfId="0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 wrapText="1"/>
    </xf>
    <xf numFmtId="44" fontId="0" fillId="0" borderId="12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166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8"/>
  <sheetViews>
    <sheetView tabSelected="1" workbookViewId="0">
      <pane xSplit="1" topLeftCell="B1" activePane="topRight" state="frozen"/>
      <selection activeCell="A157" sqref="A157"/>
      <selection pane="topRight" activeCell="U3" sqref="U3:W4"/>
    </sheetView>
  </sheetViews>
  <sheetFormatPr defaultRowHeight="14.4" x14ac:dyDescent="0.3"/>
  <cols>
    <col min="1" max="1" width="9" style="1"/>
    <col min="2" max="2" width="37.5546875" customWidth="1"/>
    <col min="3" max="5" width="15" hidden="1" customWidth="1"/>
    <col min="6" max="6" width="13.5546875" hidden="1" customWidth="1"/>
    <col min="7" max="9" width="0" hidden="1" customWidth="1"/>
    <col min="10" max="10" width="14.109375" hidden="1" customWidth="1"/>
    <col min="11" max="11" width="2.33203125" hidden="1" customWidth="1"/>
    <col min="12" max="12" width="14.109375" hidden="1" customWidth="1"/>
    <col min="13" max="13" width="0" style="2" hidden="1" customWidth="1"/>
    <col min="14" max="14" width="14.109375" hidden="1" customWidth="1"/>
    <col min="16" max="18" width="14.88671875" style="3" customWidth="1"/>
    <col min="19" max="19" width="16" style="3" hidden="1" customWidth="1"/>
    <col min="20" max="20" width="0" hidden="1" customWidth="1"/>
  </cols>
  <sheetData>
    <row r="1" spans="1:21" s="1" customFormat="1" x14ac:dyDescent="0.3">
      <c r="A1" s="22" t="s">
        <v>187</v>
      </c>
      <c r="B1" s="23"/>
      <c r="C1" s="5" t="s">
        <v>0</v>
      </c>
      <c r="D1" s="5" t="s">
        <v>185</v>
      </c>
      <c r="E1" s="5" t="s">
        <v>186</v>
      </c>
      <c r="F1" s="5"/>
      <c r="G1" s="5"/>
      <c r="H1" s="5"/>
      <c r="I1" s="5"/>
      <c r="J1" s="5" t="s">
        <v>188</v>
      </c>
      <c r="K1" s="5"/>
      <c r="L1" s="5" t="s">
        <v>191</v>
      </c>
      <c r="M1" s="6"/>
      <c r="N1" s="5" t="s">
        <v>191</v>
      </c>
      <c r="O1" s="23" t="s">
        <v>193</v>
      </c>
      <c r="P1" s="26" t="s">
        <v>196</v>
      </c>
      <c r="Q1" s="28" t="s">
        <v>197</v>
      </c>
      <c r="R1" s="30" t="s">
        <v>194</v>
      </c>
      <c r="S1" s="4" t="s">
        <v>194</v>
      </c>
    </row>
    <row r="2" spans="1:21" x14ac:dyDescent="0.3">
      <c r="A2" s="24"/>
      <c r="B2" s="25"/>
      <c r="C2" s="7" t="s">
        <v>1</v>
      </c>
      <c r="D2" s="7" t="s">
        <v>1</v>
      </c>
      <c r="E2" s="7" t="s">
        <v>1</v>
      </c>
      <c r="F2" s="8"/>
      <c r="G2" s="8"/>
      <c r="H2" s="8"/>
      <c r="I2" s="8"/>
      <c r="J2" s="7" t="s">
        <v>1</v>
      </c>
      <c r="K2" s="7"/>
      <c r="L2" s="7" t="s">
        <v>1</v>
      </c>
      <c r="M2" s="9"/>
      <c r="N2" s="7" t="s">
        <v>1</v>
      </c>
      <c r="O2" s="25"/>
      <c r="P2" s="27"/>
      <c r="Q2" s="29"/>
      <c r="R2" s="31"/>
      <c r="S2" s="4" t="s">
        <v>195</v>
      </c>
    </row>
    <row r="3" spans="1:21" x14ac:dyDescent="0.3">
      <c r="A3" s="12">
        <v>4</v>
      </c>
      <c r="B3" s="8" t="s">
        <v>2</v>
      </c>
      <c r="C3" s="8">
        <v>12.6</v>
      </c>
      <c r="D3" s="8">
        <v>36.5</v>
      </c>
      <c r="E3" s="8">
        <v>32.200000000000003</v>
      </c>
      <c r="F3" s="8">
        <f t="shared" ref="F3:F54" si="0">IF(C3&gt;0,1,0)</f>
        <v>1</v>
      </c>
      <c r="G3" s="8">
        <f t="shared" ref="G3:G54" si="1">IF(D3&gt;0,1,0)</f>
        <v>1</v>
      </c>
      <c r="H3" s="8">
        <f t="shared" ref="H3:H54" si="2">IF(E3&gt;0,1,0)</f>
        <v>1</v>
      </c>
      <c r="I3" s="8">
        <f>SUM(F3:H3)</f>
        <v>3</v>
      </c>
      <c r="J3" s="8">
        <f t="shared" ref="J3:J54" si="3">ROUND((SUM(C3,D3,E3))/I3,2)</f>
        <v>27.1</v>
      </c>
      <c r="K3" s="8"/>
      <c r="L3" s="8">
        <v>39.25</v>
      </c>
      <c r="M3" s="9">
        <f t="shared" ref="M3:M33" si="4">ROUND(J3/L3-1,2)</f>
        <v>-0.31</v>
      </c>
      <c r="N3" s="8">
        <v>40</v>
      </c>
      <c r="O3" s="8">
        <v>39</v>
      </c>
      <c r="P3" s="10">
        <f>O3*5</f>
        <v>195</v>
      </c>
      <c r="Q3" s="10">
        <f>O3*25</f>
        <v>975</v>
      </c>
      <c r="R3" s="11">
        <f>P3+Q3</f>
        <v>1170</v>
      </c>
      <c r="S3" s="3">
        <f>O3*30</f>
        <v>1170</v>
      </c>
      <c r="T3">
        <v>5</v>
      </c>
      <c r="U3" s="44"/>
    </row>
    <row r="4" spans="1:21" x14ac:dyDescent="0.3">
      <c r="A4" s="12">
        <v>20</v>
      </c>
      <c r="B4" s="8" t="s">
        <v>3</v>
      </c>
      <c r="C4" s="8"/>
      <c r="D4" s="8">
        <v>2.2000000000000002</v>
      </c>
      <c r="E4" s="8">
        <v>5.6</v>
      </c>
      <c r="F4" s="8">
        <f t="shared" si="0"/>
        <v>0</v>
      </c>
      <c r="G4" s="8">
        <f t="shared" si="1"/>
        <v>1</v>
      </c>
      <c r="H4" s="8">
        <f t="shared" si="2"/>
        <v>1</v>
      </c>
      <c r="I4" s="8">
        <f t="shared" ref="I4:I54" si="5">SUM(F4:H4)</f>
        <v>2</v>
      </c>
      <c r="J4" s="8">
        <f t="shared" si="3"/>
        <v>3.9</v>
      </c>
      <c r="K4" s="8"/>
      <c r="L4" s="8">
        <v>40.36</v>
      </c>
      <c r="M4" s="9">
        <f t="shared" si="4"/>
        <v>-0.9</v>
      </c>
      <c r="N4" s="8">
        <v>40.36</v>
      </c>
      <c r="O4" s="8">
        <v>10</v>
      </c>
      <c r="P4" s="10">
        <f t="shared" ref="P4:P69" si="6">O4*5</f>
        <v>50</v>
      </c>
      <c r="Q4" s="10">
        <f t="shared" ref="Q4:Q69" si="7">O4*25</f>
        <v>250</v>
      </c>
      <c r="R4" s="11">
        <f t="shared" ref="R4:R69" si="8">P4+Q4</f>
        <v>300</v>
      </c>
      <c r="S4" s="3">
        <f t="shared" ref="S4:S69" si="9">O4*30</f>
        <v>300</v>
      </c>
      <c r="T4">
        <v>24</v>
      </c>
      <c r="U4" s="44"/>
    </row>
    <row r="5" spans="1:21" x14ac:dyDescent="0.3">
      <c r="A5" s="12">
        <v>22</v>
      </c>
      <c r="B5" s="8" t="s">
        <v>4</v>
      </c>
      <c r="C5" s="8">
        <v>141.5</v>
      </c>
      <c r="D5" s="8">
        <v>275</v>
      </c>
      <c r="E5" s="8">
        <v>191.5</v>
      </c>
      <c r="F5" s="8">
        <f t="shared" si="0"/>
        <v>1</v>
      </c>
      <c r="G5" s="8">
        <f t="shared" si="1"/>
        <v>1</v>
      </c>
      <c r="H5" s="8">
        <f t="shared" si="2"/>
        <v>1</v>
      </c>
      <c r="I5" s="8">
        <f t="shared" si="5"/>
        <v>3</v>
      </c>
      <c r="J5" s="8">
        <f t="shared" si="3"/>
        <v>202.67</v>
      </c>
      <c r="K5" s="8"/>
      <c r="L5" s="8">
        <v>216.6</v>
      </c>
      <c r="M5" s="9">
        <f t="shared" si="4"/>
        <v>-0.06</v>
      </c>
      <c r="N5" s="8">
        <v>251.99</v>
      </c>
      <c r="O5" s="8">
        <v>216</v>
      </c>
      <c r="P5" s="10">
        <f t="shared" si="6"/>
        <v>1080</v>
      </c>
      <c r="Q5" s="10">
        <f t="shared" si="7"/>
        <v>5400</v>
      </c>
      <c r="R5" s="11">
        <f t="shared" si="8"/>
        <v>6480</v>
      </c>
      <c r="S5" s="3">
        <f t="shared" si="9"/>
        <v>6480</v>
      </c>
      <c r="T5">
        <v>23</v>
      </c>
    </row>
    <row r="6" spans="1:21" x14ac:dyDescent="0.3">
      <c r="A6" s="12">
        <v>42</v>
      </c>
      <c r="B6" s="8" t="s">
        <v>5</v>
      </c>
      <c r="C6" s="8"/>
      <c r="D6" s="8">
        <v>11.8</v>
      </c>
      <c r="E6" s="8"/>
      <c r="F6" s="8">
        <f t="shared" si="0"/>
        <v>0</v>
      </c>
      <c r="G6" s="8">
        <f t="shared" si="1"/>
        <v>1</v>
      </c>
      <c r="H6" s="8">
        <f t="shared" si="2"/>
        <v>0</v>
      </c>
      <c r="I6" s="8">
        <f t="shared" si="5"/>
        <v>1</v>
      </c>
      <c r="J6" s="8">
        <f t="shared" si="3"/>
        <v>11.8</v>
      </c>
      <c r="K6" s="8"/>
      <c r="L6" s="8">
        <v>52.65</v>
      </c>
      <c r="M6" s="9">
        <f t="shared" si="4"/>
        <v>-0.78</v>
      </c>
      <c r="N6" s="8">
        <v>63.18</v>
      </c>
      <c r="O6" s="8">
        <v>10</v>
      </c>
      <c r="P6" s="10">
        <f t="shared" si="6"/>
        <v>50</v>
      </c>
      <c r="Q6" s="10">
        <f t="shared" si="7"/>
        <v>250</v>
      </c>
      <c r="R6" s="11">
        <f t="shared" si="8"/>
        <v>300</v>
      </c>
      <c r="S6" s="3">
        <f t="shared" si="9"/>
        <v>300</v>
      </c>
      <c r="T6">
        <v>4</v>
      </c>
    </row>
    <row r="7" spans="1:21" x14ac:dyDescent="0.3">
      <c r="A7" s="12">
        <v>45</v>
      </c>
      <c r="B7" s="8" t="s">
        <v>6</v>
      </c>
      <c r="C7" s="8">
        <v>47</v>
      </c>
      <c r="D7" s="8">
        <v>24.3</v>
      </c>
      <c r="E7" s="8">
        <v>41</v>
      </c>
      <c r="F7" s="8">
        <f t="shared" si="0"/>
        <v>1</v>
      </c>
      <c r="G7" s="8">
        <f t="shared" si="1"/>
        <v>1</v>
      </c>
      <c r="H7" s="8">
        <f t="shared" si="2"/>
        <v>1</v>
      </c>
      <c r="I7" s="8">
        <f t="shared" si="5"/>
        <v>3</v>
      </c>
      <c r="J7" s="8">
        <f t="shared" si="3"/>
        <v>37.43</v>
      </c>
      <c r="K7" s="8"/>
      <c r="L7" s="8">
        <v>96.6</v>
      </c>
      <c r="M7" s="9">
        <f t="shared" si="4"/>
        <v>-0.61</v>
      </c>
      <c r="N7" s="8">
        <v>96.6</v>
      </c>
      <c r="O7" s="8">
        <v>50</v>
      </c>
      <c r="P7" s="10">
        <f t="shared" si="6"/>
        <v>250</v>
      </c>
      <c r="Q7" s="10">
        <f t="shared" si="7"/>
        <v>1250</v>
      </c>
      <c r="R7" s="11">
        <f t="shared" si="8"/>
        <v>1500</v>
      </c>
      <c r="S7" s="3">
        <f t="shared" si="9"/>
        <v>1500</v>
      </c>
      <c r="T7">
        <v>7</v>
      </c>
    </row>
    <row r="8" spans="1:21" x14ac:dyDescent="0.3">
      <c r="A8" s="12">
        <v>62</v>
      </c>
      <c r="B8" s="8" t="s">
        <v>7</v>
      </c>
      <c r="C8" s="8">
        <v>61.5</v>
      </c>
      <c r="D8" s="8">
        <v>58.2</v>
      </c>
      <c r="E8" s="8">
        <v>4.7</v>
      </c>
      <c r="F8" s="8">
        <f t="shared" si="0"/>
        <v>1</v>
      </c>
      <c r="G8" s="8">
        <f t="shared" si="1"/>
        <v>1</v>
      </c>
      <c r="H8" s="8">
        <f t="shared" si="2"/>
        <v>1</v>
      </c>
      <c r="I8" s="8">
        <f t="shared" si="5"/>
        <v>3</v>
      </c>
      <c r="J8" s="8">
        <f t="shared" si="3"/>
        <v>41.47</v>
      </c>
      <c r="K8" s="8"/>
      <c r="L8" s="8">
        <v>44.39</v>
      </c>
      <c r="M8" s="9">
        <f t="shared" si="4"/>
        <v>-7.0000000000000007E-2</v>
      </c>
      <c r="N8" s="8">
        <v>53.27</v>
      </c>
      <c r="O8" s="8">
        <v>45</v>
      </c>
      <c r="P8" s="10">
        <f t="shared" si="6"/>
        <v>225</v>
      </c>
      <c r="Q8" s="10">
        <f t="shared" si="7"/>
        <v>1125</v>
      </c>
      <c r="R8" s="11">
        <f t="shared" si="8"/>
        <v>1350</v>
      </c>
      <c r="S8" s="3">
        <f t="shared" si="9"/>
        <v>1350</v>
      </c>
      <c r="T8">
        <v>4</v>
      </c>
    </row>
    <row r="9" spans="1:21" x14ac:dyDescent="0.3">
      <c r="A9" s="12">
        <v>75</v>
      </c>
      <c r="B9" s="8" t="s">
        <v>8</v>
      </c>
      <c r="C9" s="8">
        <v>103.53</v>
      </c>
      <c r="D9" s="8">
        <v>226.44</v>
      </c>
      <c r="E9" s="8">
        <v>181.46</v>
      </c>
      <c r="F9" s="8">
        <f t="shared" si="0"/>
        <v>1</v>
      </c>
      <c r="G9" s="8">
        <f t="shared" si="1"/>
        <v>1</v>
      </c>
      <c r="H9" s="8">
        <f t="shared" si="2"/>
        <v>1</v>
      </c>
      <c r="I9" s="8">
        <f t="shared" si="5"/>
        <v>3</v>
      </c>
      <c r="J9" s="8">
        <f t="shared" si="3"/>
        <v>170.48</v>
      </c>
      <c r="K9" s="8"/>
      <c r="L9" s="8">
        <v>309</v>
      </c>
      <c r="M9" s="9">
        <f t="shared" si="4"/>
        <v>-0.45</v>
      </c>
      <c r="N9" s="8">
        <v>280.8</v>
      </c>
      <c r="O9" s="8">
        <v>220</v>
      </c>
      <c r="P9" s="10">
        <f t="shared" si="6"/>
        <v>1100</v>
      </c>
      <c r="Q9" s="10">
        <f t="shared" si="7"/>
        <v>5500</v>
      </c>
      <c r="R9" s="11">
        <f t="shared" si="8"/>
        <v>6600</v>
      </c>
      <c r="S9" s="3">
        <f t="shared" si="9"/>
        <v>6600</v>
      </c>
      <c r="T9">
        <v>22</v>
      </c>
    </row>
    <row r="10" spans="1:21" x14ac:dyDescent="0.3">
      <c r="A10" s="12">
        <v>79</v>
      </c>
      <c r="B10" s="8" t="s">
        <v>9</v>
      </c>
      <c r="C10" s="8">
        <v>53.6</v>
      </c>
      <c r="D10" s="8">
        <v>51.4</v>
      </c>
      <c r="E10" s="8">
        <v>38.299999999999997</v>
      </c>
      <c r="F10" s="8">
        <f t="shared" si="0"/>
        <v>1</v>
      </c>
      <c r="G10" s="8">
        <f t="shared" si="1"/>
        <v>1</v>
      </c>
      <c r="H10" s="8">
        <f t="shared" si="2"/>
        <v>1</v>
      </c>
      <c r="I10" s="8">
        <f t="shared" si="5"/>
        <v>3</v>
      </c>
      <c r="J10" s="8">
        <f t="shared" si="3"/>
        <v>47.77</v>
      </c>
      <c r="K10" s="8"/>
      <c r="L10" s="8">
        <v>71.33</v>
      </c>
      <c r="M10" s="9">
        <f t="shared" si="4"/>
        <v>-0.33</v>
      </c>
      <c r="N10" s="8">
        <v>71.33</v>
      </c>
      <c r="O10" s="8">
        <v>55</v>
      </c>
      <c r="P10" s="10">
        <f t="shared" si="6"/>
        <v>275</v>
      </c>
      <c r="Q10" s="10">
        <f t="shared" si="7"/>
        <v>1375</v>
      </c>
      <c r="R10" s="11">
        <f t="shared" si="8"/>
        <v>1650</v>
      </c>
      <c r="S10" s="3">
        <f t="shared" si="9"/>
        <v>1650</v>
      </c>
      <c r="T10">
        <v>4</v>
      </c>
    </row>
    <row r="11" spans="1:21" x14ac:dyDescent="0.3">
      <c r="A11" s="12">
        <v>86</v>
      </c>
      <c r="B11" s="8" t="s">
        <v>10</v>
      </c>
      <c r="C11" s="8">
        <v>169.7</v>
      </c>
      <c r="D11" s="8">
        <v>170.5</v>
      </c>
      <c r="E11" s="8">
        <v>192.5</v>
      </c>
      <c r="F11" s="8">
        <f t="shared" si="0"/>
        <v>1</v>
      </c>
      <c r="G11" s="8">
        <f t="shared" si="1"/>
        <v>1</v>
      </c>
      <c r="H11" s="8">
        <f t="shared" si="2"/>
        <v>1</v>
      </c>
      <c r="I11" s="8">
        <f t="shared" si="5"/>
        <v>3</v>
      </c>
      <c r="J11" s="8">
        <f t="shared" si="3"/>
        <v>177.57</v>
      </c>
      <c r="K11" s="8"/>
      <c r="L11" s="8">
        <v>603.34</v>
      </c>
      <c r="M11" s="9">
        <f t="shared" si="4"/>
        <v>-0.71</v>
      </c>
      <c r="N11" s="8">
        <v>537.03</v>
      </c>
      <c r="O11" s="8">
        <v>600</v>
      </c>
      <c r="P11" s="10">
        <f t="shared" si="6"/>
        <v>3000</v>
      </c>
      <c r="Q11" s="10">
        <f t="shared" si="7"/>
        <v>15000</v>
      </c>
      <c r="R11" s="11">
        <f t="shared" si="8"/>
        <v>18000</v>
      </c>
      <c r="S11" s="3">
        <f t="shared" si="9"/>
        <v>18000</v>
      </c>
      <c r="T11">
        <v>22</v>
      </c>
    </row>
    <row r="12" spans="1:21" x14ac:dyDescent="0.3">
      <c r="A12" s="12">
        <v>90</v>
      </c>
      <c r="B12" s="8" t="s">
        <v>11</v>
      </c>
      <c r="C12" s="8">
        <v>32.43</v>
      </c>
      <c r="D12" s="8">
        <v>50.13</v>
      </c>
      <c r="E12" s="8">
        <v>64.86</v>
      </c>
      <c r="F12" s="8">
        <f t="shared" si="0"/>
        <v>1</v>
      </c>
      <c r="G12" s="8">
        <f t="shared" si="1"/>
        <v>1</v>
      </c>
      <c r="H12" s="8">
        <f t="shared" si="2"/>
        <v>1</v>
      </c>
      <c r="I12" s="8">
        <f t="shared" si="5"/>
        <v>3</v>
      </c>
      <c r="J12" s="8">
        <f t="shared" si="3"/>
        <v>49.14</v>
      </c>
      <c r="K12" s="8"/>
      <c r="L12" s="8">
        <v>128.88999999999999</v>
      </c>
      <c r="M12" s="9">
        <f t="shared" si="4"/>
        <v>-0.62</v>
      </c>
      <c r="N12" s="8">
        <v>135.03</v>
      </c>
      <c r="O12" s="8">
        <v>65</v>
      </c>
      <c r="P12" s="10">
        <f t="shared" si="6"/>
        <v>325</v>
      </c>
      <c r="Q12" s="10">
        <f t="shared" si="7"/>
        <v>1625</v>
      </c>
      <c r="R12" s="11">
        <f t="shared" si="8"/>
        <v>1950</v>
      </c>
      <c r="S12" s="3">
        <f t="shared" si="9"/>
        <v>1950</v>
      </c>
      <c r="T12">
        <v>41</v>
      </c>
    </row>
    <row r="13" spans="1:21" x14ac:dyDescent="0.3">
      <c r="A13" s="12">
        <v>99</v>
      </c>
      <c r="B13" s="8" t="s">
        <v>12</v>
      </c>
      <c r="C13" s="8"/>
      <c r="D13" s="8">
        <v>60.7</v>
      </c>
      <c r="E13" s="8">
        <v>70</v>
      </c>
      <c r="F13" s="8">
        <f t="shared" si="0"/>
        <v>0</v>
      </c>
      <c r="G13" s="8">
        <f t="shared" si="1"/>
        <v>1</v>
      </c>
      <c r="H13" s="8">
        <f t="shared" si="2"/>
        <v>1</v>
      </c>
      <c r="I13" s="8">
        <f t="shared" si="5"/>
        <v>2</v>
      </c>
      <c r="J13" s="8">
        <f t="shared" si="3"/>
        <v>65.349999999999994</v>
      </c>
      <c r="K13" s="8"/>
      <c r="L13" s="8">
        <v>256.79000000000002</v>
      </c>
      <c r="M13" s="9">
        <f t="shared" si="4"/>
        <v>-0.75</v>
      </c>
      <c r="N13" s="8">
        <v>256.79000000000002</v>
      </c>
      <c r="O13" s="8">
        <v>60</v>
      </c>
      <c r="P13" s="10">
        <f t="shared" si="6"/>
        <v>300</v>
      </c>
      <c r="Q13" s="10">
        <f t="shared" si="7"/>
        <v>1500</v>
      </c>
      <c r="R13" s="11">
        <f t="shared" si="8"/>
        <v>1800</v>
      </c>
      <c r="S13" s="3">
        <f t="shared" si="9"/>
        <v>1800</v>
      </c>
      <c r="T13">
        <v>10</v>
      </c>
    </row>
    <row r="14" spans="1:21" x14ac:dyDescent="0.3">
      <c r="A14" s="12">
        <v>100</v>
      </c>
      <c r="B14" s="8" t="s">
        <v>13</v>
      </c>
      <c r="C14" s="8">
        <v>219.58</v>
      </c>
      <c r="D14" s="8">
        <v>579.03</v>
      </c>
      <c r="E14" s="8">
        <v>419.84</v>
      </c>
      <c r="F14" s="8">
        <f t="shared" si="0"/>
        <v>1</v>
      </c>
      <c r="G14" s="8">
        <f t="shared" si="1"/>
        <v>1</v>
      </c>
      <c r="H14" s="8">
        <f t="shared" si="2"/>
        <v>1</v>
      </c>
      <c r="I14" s="8">
        <f t="shared" si="5"/>
        <v>3</v>
      </c>
      <c r="J14" s="8">
        <f t="shared" si="3"/>
        <v>406.15</v>
      </c>
      <c r="K14" s="8"/>
      <c r="L14" s="8">
        <v>1015.69</v>
      </c>
      <c r="M14" s="9">
        <f t="shared" si="4"/>
        <v>-0.6</v>
      </c>
      <c r="N14" s="8">
        <v>1015.69</v>
      </c>
      <c r="O14" s="8">
        <v>500</v>
      </c>
      <c r="P14" s="10">
        <f t="shared" si="6"/>
        <v>2500</v>
      </c>
      <c r="Q14" s="10">
        <f t="shared" si="7"/>
        <v>12500</v>
      </c>
      <c r="R14" s="11">
        <f t="shared" si="8"/>
        <v>15000</v>
      </c>
      <c r="S14" s="3">
        <f t="shared" si="9"/>
        <v>15000</v>
      </c>
      <c r="T14">
        <v>39</v>
      </c>
    </row>
    <row r="15" spans="1:21" x14ac:dyDescent="0.3">
      <c r="A15" s="12">
        <v>103</v>
      </c>
      <c r="B15" s="8" t="s">
        <v>14</v>
      </c>
      <c r="C15" s="8">
        <v>436.15</v>
      </c>
      <c r="D15" s="8">
        <v>636.47</v>
      </c>
      <c r="E15" s="8">
        <v>332.52</v>
      </c>
      <c r="F15" s="8">
        <f t="shared" si="0"/>
        <v>1</v>
      </c>
      <c r="G15" s="8">
        <f t="shared" si="1"/>
        <v>1</v>
      </c>
      <c r="H15" s="8">
        <f t="shared" si="2"/>
        <v>1</v>
      </c>
      <c r="I15" s="8">
        <f t="shared" si="5"/>
        <v>3</v>
      </c>
      <c r="J15" s="8">
        <f t="shared" si="3"/>
        <v>468.38</v>
      </c>
      <c r="K15" s="8"/>
      <c r="L15" s="8">
        <v>639.01</v>
      </c>
      <c r="M15" s="9">
        <f t="shared" si="4"/>
        <v>-0.27</v>
      </c>
      <c r="N15" s="8">
        <v>699.88</v>
      </c>
      <c r="O15" s="8">
        <v>640</v>
      </c>
      <c r="P15" s="10">
        <f t="shared" si="6"/>
        <v>3200</v>
      </c>
      <c r="Q15" s="10">
        <f t="shared" si="7"/>
        <v>16000</v>
      </c>
      <c r="R15" s="11">
        <f t="shared" si="8"/>
        <v>19200</v>
      </c>
      <c r="S15" s="3">
        <f t="shared" si="9"/>
        <v>19200</v>
      </c>
      <c r="T15">
        <v>36</v>
      </c>
    </row>
    <row r="16" spans="1:21" x14ac:dyDescent="0.3">
      <c r="A16" s="12">
        <v>107</v>
      </c>
      <c r="B16" s="8" t="s">
        <v>15</v>
      </c>
      <c r="C16" s="8">
        <v>771.89</v>
      </c>
      <c r="D16" s="8">
        <v>765.43</v>
      </c>
      <c r="E16" s="8">
        <v>706.75</v>
      </c>
      <c r="F16" s="8">
        <f t="shared" si="0"/>
        <v>1</v>
      </c>
      <c r="G16" s="8">
        <f t="shared" si="1"/>
        <v>1</v>
      </c>
      <c r="H16" s="8">
        <f t="shared" si="2"/>
        <v>1</v>
      </c>
      <c r="I16" s="8">
        <f t="shared" si="5"/>
        <v>3</v>
      </c>
      <c r="J16" s="8">
        <f t="shared" si="3"/>
        <v>748.02</v>
      </c>
      <c r="K16" s="8"/>
      <c r="L16" s="8">
        <v>859.69</v>
      </c>
      <c r="M16" s="9">
        <f t="shared" si="4"/>
        <v>-0.13</v>
      </c>
      <c r="N16" s="8">
        <v>883.7</v>
      </c>
      <c r="O16" s="8">
        <v>850</v>
      </c>
      <c r="P16" s="10">
        <f t="shared" si="6"/>
        <v>4250</v>
      </c>
      <c r="Q16" s="10">
        <f t="shared" si="7"/>
        <v>21250</v>
      </c>
      <c r="R16" s="11">
        <f t="shared" si="8"/>
        <v>25500</v>
      </c>
      <c r="S16" s="3">
        <f t="shared" si="9"/>
        <v>25500</v>
      </c>
      <c r="T16">
        <v>87</v>
      </c>
    </row>
    <row r="17" spans="1:19" x14ac:dyDescent="0.3">
      <c r="A17" s="12">
        <v>110</v>
      </c>
      <c r="B17" s="8" t="s">
        <v>16</v>
      </c>
      <c r="C17" s="8">
        <v>110.88</v>
      </c>
      <c r="D17" s="8">
        <v>190.15</v>
      </c>
      <c r="E17" s="8">
        <v>116.02</v>
      </c>
      <c r="F17" s="8">
        <f t="shared" si="0"/>
        <v>1</v>
      </c>
      <c r="G17" s="8">
        <f t="shared" si="1"/>
        <v>1</v>
      </c>
      <c r="H17" s="8">
        <f t="shared" si="2"/>
        <v>1</v>
      </c>
      <c r="I17" s="8">
        <f t="shared" si="5"/>
        <v>3</v>
      </c>
      <c r="J17" s="8">
        <f t="shared" si="3"/>
        <v>139.02000000000001</v>
      </c>
      <c r="K17" s="8"/>
      <c r="L17" s="8">
        <v>193.52</v>
      </c>
      <c r="M17" s="9">
        <f t="shared" si="4"/>
        <v>-0.28000000000000003</v>
      </c>
      <c r="N17" s="8">
        <v>214.26</v>
      </c>
      <c r="O17" s="8">
        <v>190</v>
      </c>
      <c r="P17" s="10">
        <f t="shared" si="6"/>
        <v>950</v>
      </c>
      <c r="Q17" s="10">
        <f t="shared" si="7"/>
        <v>4750</v>
      </c>
      <c r="R17" s="11">
        <f t="shared" si="8"/>
        <v>5700</v>
      </c>
      <c r="S17" s="3">
        <f t="shared" si="9"/>
        <v>5700</v>
      </c>
    </row>
    <row r="18" spans="1:19" x14ac:dyDescent="0.3">
      <c r="A18" s="12">
        <v>114</v>
      </c>
      <c r="B18" s="8" t="s">
        <v>17</v>
      </c>
      <c r="C18" s="8">
        <v>38.9</v>
      </c>
      <c r="D18" s="8">
        <v>17.600000000000001</v>
      </c>
      <c r="E18" s="8">
        <v>35.200000000000003</v>
      </c>
      <c r="F18" s="8">
        <f t="shared" si="0"/>
        <v>1</v>
      </c>
      <c r="G18" s="8">
        <f t="shared" si="1"/>
        <v>1</v>
      </c>
      <c r="H18" s="8">
        <f t="shared" si="2"/>
        <v>1</v>
      </c>
      <c r="I18" s="8">
        <f t="shared" si="5"/>
        <v>3</v>
      </c>
      <c r="J18" s="8">
        <f t="shared" si="3"/>
        <v>30.57</v>
      </c>
      <c r="K18" s="8"/>
      <c r="L18" s="8">
        <v>68.010000000000005</v>
      </c>
      <c r="M18" s="9">
        <f t="shared" si="4"/>
        <v>-0.55000000000000004</v>
      </c>
      <c r="N18" s="8">
        <v>70.08</v>
      </c>
      <c r="O18" s="8">
        <v>39</v>
      </c>
      <c r="P18" s="10">
        <f t="shared" si="6"/>
        <v>195</v>
      </c>
      <c r="Q18" s="10">
        <f t="shared" si="7"/>
        <v>975</v>
      </c>
      <c r="R18" s="11">
        <f t="shared" si="8"/>
        <v>1170</v>
      </c>
      <c r="S18" s="3">
        <f t="shared" si="9"/>
        <v>1170</v>
      </c>
    </row>
    <row r="19" spans="1:19" x14ac:dyDescent="0.3">
      <c r="A19" s="12">
        <v>123</v>
      </c>
      <c r="B19" s="8" t="s">
        <v>18</v>
      </c>
      <c r="C19" s="8">
        <v>228.2</v>
      </c>
      <c r="D19" s="8">
        <v>127</v>
      </c>
      <c r="E19" s="8">
        <v>132.1</v>
      </c>
      <c r="F19" s="8">
        <f t="shared" si="0"/>
        <v>1</v>
      </c>
      <c r="G19" s="8">
        <f t="shared" si="1"/>
        <v>1</v>
      </c>
      <c r="H19" s="8">
        <f t="shared" si="2"/>
        <v>1</v>
      </c>
      <c r="I19" s="8">
        <f t="shared" si="5"/>
        <v>3</v>
      </c>
      <c r="J19" s="8">
        <f t="shared" si="3"/>
        <v>162.43</v>
      </c>
      <c r="K19" s="8"/>
      <c r="L19" s="8">
        <v>221.33</v>
      </c>
      <c r="M19" s="9">
        <f t="shared" si="4"/>
        <v>-0.27</v>
      </c>
      <c r="N19" s="8">
        <v>228.77</v>
      </c>
      <c r="O19" s="8">
        <v>221</v>
      </c>
      <c r="P19" s="10">
        <f t="shared" si="6"/>
        <v>1105</v>
      </c>
      <c r="Q19" s="10">
        <f t="shared" si="7"/>
        <v>5525</v>
      </c>
      <c r="R19" s="11">
        <f t="shared" si="8"/>
        <v>6630</v>
      </c>
      <c r="S19" s="3">
        <f t="shared" si="9"/>
        <v>6630</v>
      </c>
    </row>
    <row r="20" spans="1:19" x14ac:dyDescent="0.3">
      <c r="A20" s="12">
        <v>126</v>
      </c>
      <c r="B20" s="8" t="s">
        <v>19</v>
      </c>
      <c r="C20" s="8">
        <v>133.93</v>
      </c>
      <c r="D20" s="8">
        <v>144.12</v>
      </c>
      <c r="E20" s="8">
        <v>104.04</v>
      </c>
      <c r="F20" s="8">
        <f t="shared" si="0"/>
        <v>1</v>
      </c>
      <c r="G20" s="8">
        <f t="shared" si="1"/>
        <v>1</v>
      </c>
      <c r="H20" s="8">
        <f t="shared" si="2"/>
        <v>1</v>
      </c>
      <c r="I20" s="8">
        <f t="shared" si="5"/>
        <v>3</v>
      </c>
      <c r="J20" s="8">
        <f t="shared" si="3"/>
        <v>127.36</v>
      </c>
      <c r="K20" s="8"/>
      <c r="L20" s="8">
        <v>120.31</v>
      </c>
      <c r="M20" s="9">
        <f t="shared" si="4"/>
        <v>0.06</v>
      </c>
      <c r="N20" s="8">
        <v>144.37</v>
      </c>
      <c r="O20" s="8">
        <v>120</v>
      </c>
      <c r="P20" s="10">
        <f t="shared" si="6"/>
        <v>600</v>
      </c>
      <c r="Q20" s="10">
        <f t="shared" si="7"/>
        <v>3000</v>
      </c>
      <c r="R20" s="11">
        <f t="shared" si="8"/>
        <v>3600</v>
      </c>
      <c r="S20" s="3">
        <f t="shared" si="9"/>
        <v>3600</v>
      </c>
    </row>
    <row r="21" spans="1:19" x14ac:dyDescent="0.3">
      <c r="A21" s="12">
        <v>130</v>
      </c>
      <c r="B21" s="8" t="s">
        <v>20</v>
      </c>
      <c r="C21" s="8">
        <v>84.15</v>
      </c>
      <c r="D21" s="8">
        <v>175.64</v>
      </c>
      <c r="E21" s="8">
        <v>133.69999999999999</v>
      </c>
      <c r="F21" s="8">
        <f t="shared" si="0"/>
        <v>1</v>
      </c>
      <c r="G21" s="8">
        <f t="shared" si="1"/>
        <v>1</v>
      </c>
      <c r="H21" s="8">
        <f t="shared" si="2"/>
        <v>1</v>
      </c>
      <c r="I21" s="8">
        <f t="shared" si="5"/>
        <v>3</v>
      </c>
      <c r="J21" s="8">
        <f t="shared" si="3"/>
        <v>131.16</v>
      </c>
      <c r="K21" s="8"/>
      <c r="L21" s="8">
        <v>181.26</v>
      </c>
      <c r="M21" s="9">
        <f t="shared" si="4"/>
        <v>-0.28000000000000003</v>
      </c>
      <c r="N21" s="8">
        <v>217.51</v>
      </c>
      <c r="O21" s="8">
        <v>181</v>
      </c>
      <c r="P21" s="10">
        <f t="shared" si="6"/>
        <v>905</v>
      </c>
      <c r="Q21" s="10">
        <f t="shared" si="7"/>
        <v>4525</v>
      </c>
      <c r="R21" s="11">
        <f t="shared" si="8"/>
        <v>5430</v>
      </c>
      <c r="S21" s="3">
        <f t="shared" si="9"/>
        <v>5430</v>
      </c>
    </row>
    <row r="22" spans="1:19" x14ac:dyDescent="0.3">
      <c r="A22" s="12">
        <v>132</v>
      </c>
      <c r="B22" s="8" t="s">
        <v>21</v>
      </c>
      <c r="C22" s="8">
        <v>44.7</v>
      </c>
      <c r="D22" s="8">
        <v>33.1</v>
      </c>
      <c r="E22" s="8">
        <v>29.7</v>
      </c>
      <c r="F22" s="8">
        <f t="shared" si="0"/>
        <v>1</v>
      </c>
      <c r="G22" s="8">
        <f t="shared" si="1"/>
        <v>1</v>
      </c>
      <c r="H22" s="8">
        <f t="shared" si="2"/>
        <v>1</v>
      </c>
      <c r="I22" s="8">
        <f t="shared" si="5"/>
        <v>3</v>
      </c>
      <c r="J22" s="8">
        <f t="shared" si="3"/>
        <v>35.83</v>
      </c>
      <c r="K22" s="8"/>
      <c r="L22" s="8">
        <v>118.24</v>
      </c>
      <c r="M22" s="9">
        <f t="shared" si="4"/>
        <v>-0.7</v>
      </c>
      <c r="N22" s="8">
        <v>118.24</v>
      </c>
      <c r="O22" s="8">
        <v>45</v>
      </c>
      <c r="P22" s="10">
        <f t="shared" si="6"/>
        <v>225</v>
      </c>
      <c r="Q22" s="10">
        <f t="shared" si="7"/>
        <v>1125</v>
      </c>
      <c r="R22" s="11">
        <f t="shared" si="8"/>
        <v>1350</v>
      </c>
      <c r="S22" s="3">
        <f t="shared" si="9"/>
        <v>1350</v>
      </c>
    </row>
    <row r="23" spans="1:19" x14ac:dyDescent="0.3">
      <c r="A23" s="12">
        <v>133</v>
      </c>
      <c r="B23" s="8" t="s">
        <v>22</v>
      </c>
      <c r="C23" s="13">
        <v>1223.51</v>
      </c>
      <c r="D23" s="13">
        <v>1250.51</v>
      </c>
      <c r="E23" s="8">
        <v>871.28</v>
      </c>
      <c r="F23" s="8">
        <f t="shared" si="0"/>
        <v>1</v>
      </c>
      <c r="G23" s="8">
        <f t="shared" si="1"/>
        <v>1</v>
      </c>
      <c r="H23" s="8">
        <f t="shared" si="2"/>
        <v>1</v>
      </c>
      <c r="I23" s="8">
        <f t="shared" si="5"/>
        <v>3</v>
      </c>
      <c r="J23" s="8">
        <f t="shared" si="3"/>
        <v>1115.0999999999999</v>
      </c>
      <c r="K23" s="8"/>
      <c r="L23" s="8">
        <v>1249.49</v>
      </c>
      <c r="M23" s="9">
        <f t="shared" si="4"/>
        <v>-0.11</v>
      </c>
      <c r="N23" s="8">
        <v>1249.49</v>
      </c>
      <c r="O23" s="8">
        <v>1250</v>
      </c>
      <c r="P23" s="10">
        <f t="shared" si="6"/>
        <v>6250</v>
      </c>
      <c r="Q23" s="10">
        <f t="shared" si="7"/>
        <v>31250</v>
      </c>
      <c r="R23" s="11">
        <f t="shared" si="8"/>
        <v>37500</v>
      </c>
      <c r="S23" s="3">
        <f t="shared" si="9"/>
        <v>37500</v>
      </c>
    </row>
    <row r="24" spans="1:19" x14ac:dyDescent="0.3">
      <c r="A24" s="12">
        <v>139</v>
      </c>
      <c r="B24" s="8" t="s">
        <v>23</v>
      </c>
      <c r="C24" s="8"/>
      <c r="D24" s="8">
        <v>37.5</v>
      </c>
      <c r="E24" s="8">
        <v>53.8</v>
      </c>
      <c r="F24" s="8">
        <f t="shared" si="0"/>
        <v>0</v>
      </c>
      <c r="G24" s="8">
        <f t="shared" si="1"/>
        <v>1</v>
      </c>
      <c r="H24" s="8">
        <f t="shared" si="2"/>
        <v>1</v>
      </c>
      <c r="I24" s="8">
        <f t="shared" si="5"/>
        <v>2</v>
      </c>
      <c r="J24" s="8">
        <f t="shared" si="3"/>
        <v>45.65</v>
      </c>
      <c r="K24" s="8"/>
      <c r="L24" s="8">
        <v>42.9</v>
      </c>
      <c r="M24" s="9">
        <f t="shared" si="4"/>
        <v>0.06</v>
      </c>
      <c r="N24" s="8">
        <v>51.48</v>
      </c>
      <c r="O24" s="8">
        <v>43</v>
      </c>
      <c r="P24" s="10">
        <f t="shared" si="6"/>
        <v>215</v>
      </c>
      <c r="Q24" s="10">
        <f t="shared" si="7"/>
        <v>1075</v>
      </c>
      <c r="R24" s="11">
        <f t="shared" si="8"/>
        <v>1290</v>
      </c>
      <c r="S24" s="3">
        <f t="shared" si="9"/>
        <v>1290</v>
      </c>
    </row>
    <row r="25" spans="1:19" x14ac:dyDescent="0.3">
      <c r="A25" s="12">
        <v>146</v>
      </c>
      <c r="B25" s="8" t="s">
        <v>24</v>
      </c>
      <c r="C25" s="8">
        <v>171.26</v>
      </c>
      <c r="D25" s="8">
        <v>396.11</v>
      </c>
      <c r="E25" s="8">
        <v>397.47</v>
      </c>
      <c r="F25" s="8">
        <f t="shared" si="0"/>
        <v>1</v>
      </c>
      <c r="G25" s="8">
        <f t="shared" si="1"/>
        <v>1</v>
      </c>
      <c r="H25" s="8">
        <f t="shared" si="2"/>
        <v>1</v>
      </c>
      <c r="I25" s="8">
        <f t="shared" si="5"/>
        <v>3</v>
      </c>
      <c r="J25" s="8">
        <f t="shared" si="3"/>
        <v>321.61</v>
      </c>
      <c r="K25" s="8"/>
      <c r="L25" s="8">
        <v>215.11</v>
      </c>
      <c r="M25" s="9">
        <f t="shared" si="4"/>
        <v>0.5</v>
      </c>
      <c r="N25" s="8">
        <v>215.11</v>
      </c>
      <c r="O25" s="8">
        <v>215</v>
      </c>
      <c r="P25" s="10">
        <f t="shared" si="6"/>
        <v>1075</v>
      </c>
      <c r="Q25" s="10">
        <f t="shared" si="7"/>
        <v>5375</v>
      </c>
      <c r="R25" s="11">
        <f t="shared" si="8"/>
        <v>6450</v>
      </c>
      <c r="S25" s="3">
        <f t="shared" si="9"/>
        <v>6450</v>
      </c>
    </row>
    <row r="26" spans="1:19" x14ac:dyDescent="0.3">
      <c r="A26" s="12">
        <v>152</v>
      </c>
      <c r="B26" s="8" t="s">
        <v>25</v>
      </c>
      <c r="C26" s="8">
        <v>20.9</v>
      </c>
      <c r="D26" s="8">
        <v>19.399999999999999</v>
      </c>
      <c r="E26" s="8">
        <v>17.3</v>
      </c>
      <c r="F26" s="8">
        <f t="shared" si="0"/>
        <v>1</v>
      </c>
      <c r="G26" s="8">
        <f t="shared" si="1"/>
        <v>1</v>
      </c>
      <c r="H26" s="8">
        <f t="shared" si="2"/>
        <v>1</v>
      </c>
      <c r="I26" s="8">
        <f t="shared" si="5"/>
        <v>3</v>
      </c>
      <c r="J26" s="8">
        <f t="shared" si="3"/>
        <v>19.2</v>
      </c>
      <c r="K26" s="8"/>
      <c r="L26" s="8">
        <v>65.44</v>
      </c>
      <c r="M26" s="9">
        <f t="shared" si="4"/>
        <v>-0.71</v>
      </c>
      <c r="N26" s="8">
        <v>66.94</v>
      </c>
      <c r="O26" s="8">
        <v>30</v>
      </c>
      <c r="P26" s="10">
        <f t="shared" si="6"/>
        <v>150</v>
      </c>
      <c r="Q26" s="10">
        <f t="shared" si="7"/>
        <v>750</v>
      </c>
      <c r="R26" s="11">
        <f t="shared" si="8"/>
        <v>900</v>
      </c>
      <c r="S26" s="3">
        <f t="shared" si="9"/>
        <v>900</v>
      </c>
    </row>
    <row r="27" spans="1:19" x14ac:dyDescent="0.3">
      <c r="A27" s="12">
        <v>154</v>
      </c>
      <c r="B27" s="8" t="s">
        <v>26</v>
      </c>
      <c r="C27" s="8">
        <v>392.14</v>
      </c>
      <c r="D27" s="8">
        <v>589.80999999999995</v>
      </c>
      <c r="E27" s="8">
        <v>154.44</v>
      </c>
      <c r="F27" s="8">
        <f t="shared" si="0"/>
        <v>1</v>
      </c>
      <c r="G27" s="8">
        <f t="shared" si="1"/>
        <v>1</v>
      </c>
      <c r="H27" s="8">
        <f t="shared" si="2"/>
        <v>1</v>
      </c>
      <c r="I27" s="8">
        <f t="shared" si="5"/>
        <v>3</v>
      </c>
      <c r="J27" s="8">
        <f t="shared" si="3"/>
        <v>378.8</v>
      </c>
      <c r="K27" s="8"/>
      <c r="L27" s="8">
        <v>734.41</v>
      </c>
      <c r="M27" s="9">
        <f t="shared" si="4"/>
        <v>-0.48</v>
      </c>
      <c r="N27" s="8">
        <v>683.9</v>
      </c>
      <c r="O27" s="8">
        <v>600</v>
      </c>
      <c r="P27" s="10">
        <f t="shared" si="6"/>
        <v>3000</v>
      </c>
      <c r="Q27" s="10">
        <f t="shared" si="7"/>
        <v>15000</v>
      </c>
      <c r="R27" s="11">
        <f t="shared" si="8"/>
        <v>18000</v>
      </c>
      <c r="S27" s="3">
        <f t="shared" si="9"/>
        <v>18000</v>
      </c>
    </row>
    <row r="28" spans="1:19" x14ac:dyDescent="0.3">
      <c r="A28" s="12">
        <v>155</v>
      </c>
      <c r="B28" s="8" t="s">
        <v>27</v>
      </c>
      <c r="C28" s="8">
        <v>21.7</v>
      </c>
      <c r="D28" s="8">
        <v>17.8</v>
      </c>
      <c r="E28" s="8">
        <v>9.9</v>
      </c>
      <c r="F28" s="8">
        <f t="shared" si="0"/>
        <v>1</v>
      </c>
      <c r="G28" s="8">
        <f t="shared" si="1"/>
        <v>1</v>
      </c>
      <c r="H28" s="8">
        <f t="shared" si="2"/>
        <v>1</v>
      </c>
      <c r="I28" s="8">
        <f t="shared" si="5"/>
        <v>3</v>
      </c>
      <c r="J28" s="8">
        <f t="shared" si="3"/>
        <v>16.47</v>
      </c>
      <c r="K28" s="8"/>
      <c r="L28" s="8">
        <v>68.62</v>
      </c>
      <c r="M28" s="9">
        <f t="shared" si="4"/>
        <v>-0.76</v>
      </c>
      <c r="N28" s="8">
        <v>68.62</v>
      </c>
      <c r="O28" s="8">
        <v>30</v>
      </c>
      <c r="P28" s="10">
        <f t="shared" si="6"/>
        <v>150</v>
      </c>
      <c r="Q28" s="10">
        <f t="shared" si="7"/>
        <v>750</v>
      </c>
      <c r="R28" s="11">
        <f t="shared" si="8"/>
        <v>900</v>
      </c>
      <c r="S28" s="3">
        <f t="shared" si="9"/>
        <v>900</v>
      </c>
    </row>
    <row r="29" spans="1:19" x14ac:dyDescent="0.3">
      <c r="A29" s="12">
        <v>156</v>
      </c>
      <c r="B29" s="8" t="s">
        <v>28</v>
      </c>
      <c r="C29" s="8">
        <v>3.1</v>
      </c>
      <c r="D29" s="8">
        <v>4.9000000000000004</v>
      </c>
      <c r="E29" s="8">
        <v>11.4</v>
      </c>
      <c r="F29" s="8">
        <f t="shared" si="0"/>
        <v>1</v>
      </c>
      <c r="G29" s="8">
        <f t="shared" si="1"/>
        <v>1</v>
      </c>
      <c r="H29" s="8">
        <f t="shared" si="2"/>
        <v>1</v>
      </c>
      <c r="I29" s="8">
        <f t="shared" si="5"/>
        <v>3</v>
      </c>
      <c r="J29" s="8">
        <f t="shared" si="3"/>
        <v>6.47</v>
      </c>
      <c r="K29" s="8"/>
      <c r="L29" s="8">
        <v>18.25</v>
      </c>
      <c r="M29" s="9">
        <f t="shared" si="4"/>
        <v>-0.65</v>
      </c>
      <c r="N29" s="8">
        <v>20.84</v>
      </c>
      <c r="O29" s="8">
        <v>10</v>
      </c>
      <c r="P29" s="10">
        <f t="shared" si="6"/>
        <v>50</v>
      </c>
      <c r="Q29" s="10">
        <f t="shared" si="7"/>
        <v>250</v>
      </c>
      <c r="R29" s="11">
        <f t="shared" si="8"/>
        <v>300</v>
      </c>
      <c r="S29" s="3">
        <f t="shared" si="9"/>
        <v>300</v>
      </c>
    </row>
    <row r="30" spans="1:19" x14ac:dyDescent="0.3">
      <c r="A30" s="12">
        <v>161</v>
      </c>
      <c r="B30" s="8" t="s">
        <v>29</v>
      </c>
      <c r="C30" s="8">
        <v>24.9</v>
      </c>
      <c r="D30" s="8">
        <v>15.3</v>
      </c>
      <c r="E30" s="8">
        <v>18.399999999999999</v>
      </c>
      <c r="F30" s="8">
        <f t="shared" si="0"/>
        <v>1</v>
      </c>
      <c r="G30" s="8">
        <f t="shared" si="1"/>
        <v>1</v>
      </c>
      <c r="H30" s="8">
        <f t="shared" si="2"/>
        <v>1</v>
      </c>
      <c r="I30" s="8">
        <f t="shared" si="5"/>
        <v>3</v>
      </c>
      <c r="J30" s="8">
        <f t="shared" si="3"/>
        <v>19.53</v>
      </c>
      <c r="K30" s="8"/>
      <c r="L30" s="8">
        <v>30.82</v>
      </c>
      <c r="M30" s="9">
        <f t="shared" si="4"/>
        <v>-0.37</v>
      </c>
      <c r="N30" s="8">
        <v>30.82</v>
      </c>
      <c r="O30" s="8">
        <v>30</v>
      </c>
      <c r="P30" s="10">
        <f t="shared" si="6"/>
        <v>150</v>
      </c>
      <c r="Q30" s="10">
        <f t="shared" si="7"/>
        <v>750</v>
      </c>
      <c r="R30" s="11">
        <f t="shared" si="8"/>
        <v>900</v>
      </c>
      <c r="S30" s="3">
        <f t="shared" si="9"/>
        <v>900</v>
      </c>
    </row>
    <row r="31" spans="1:19" x14ac:dyDescent="0.3">
      <c r="A31" s="12">
        <v>169</v>
      </c>
      <c r="B31" s="8" t="s">
        <v>30</v>
      </c>
      <c r="C31" s="8">
        <v>53.7</v>
      </c>
      <c r="D31" s="8">
        <v>52.2</v>
      </c>
      <c r="E31" s="8">
        <v>45.2</v>
      </c>
      <c r="F31" s="8">
        <f t="shared" si="0"/>
        <v>1</v>
      </c>
      <c r="G31" s="8">
        <f t="shared" si="1"/>
        <v>1</v>
      </c>
      <c r="H31" s="8">
        <f t="shared" si="2"/>
        <v>1</v>
      </c>
      <c r="I31" s="8">
        <f t="shared" si="5"/>
        <v>3</v>
      </c>
      <c r="J31" s="8">
        <f t="shared" si="3"/>
        <v>50.37</v>
      </c>
      <c r="K31" s="8"/>
      <c r="L31" s="8">
        <v>90.06</v>
      </c>
      <c r="M31" s="9">
        <f t="shared" si="4"/>
        <v>-0.44</v>
      </c>
      <c r="N31" s="8">
        <v>102.93</v>
      </c>
      <c r="O31" s="8">
        <v>55</v>
      </c>
      <c r="P31" s="10">
        <f t="shared" si="6"/>
        <v>275</v>
      </c>
      <c r="Q31" s="10">
        <f t="shared" si="7"/>
        <v>1375</v>
      </c>
      <c r="R31" s="11">
        <f t="shared" si="8"/>
        <v>1650</v>
      </c>
      <c r="S31" s="3">
        <f t="shared" si="9"/>
        <v>1650</v>
      </c>
    </row>
    <row r="32" spans="1:19" x14ac:dyDescent="0.3">
      <c r="A32" s="12">
        <v>185</v>
      </c>
      <c r="B32" s="8" t="s">
        <v>31</v>
      </c>
      <c r="C32" s="8">
        <v>36.9</v>
      </c>
      <c r="D32" s="8">
        <v>108.8</v>
      </c>
      <c r="E32" s="8">
        <v>61.3</v>
      </c>
      <c r="F32" s="8">
        <f t="shared" si="0"/>
        <v>1</v>
      </c>
      <c r="G32" s="8">
        <f t="shared" si="1"/>
        <v>1</v>
      </c>
      <c r="H32" s="8">
        <f t="shared" si="2"/>
        <v>1</v>
      </c>
      <c r="I32" s="8">
        <f t="shared" si="5"/>
        <v>3</v>
      </c>
      <c r="J32" s="8">
        <f t="shared" si="3"/>
        <v>69</v>
      </c>
      <c r="K32" s="8"/>
      <c r="L32" s="8">
        <v>268.83999999999997</v>
      </c>
      <c r="M32" s="9">
        <f t="shared" si="4"/>
        <v>-0.74</v>
      </c>
      <c r="N32" s="8">
        <v>297.52</v>
      </c>
      <c r="O32" s="8">
        <v>110</v>
      </c>
      <c r="P32" s="10">
        <f t="shared" si="6"/>
        <v>550</v>
      </c>
      <c r="Q32" s="10">
        <f t="shared" si="7"/>
        <v>2750</v>
      </c>
      <c r="R32" s="11">
        <f t="shared" si="8"/>
        <v>3300</v>
      </c>
      <c r="S32" s="3">
        <f t="shared" si="9"/>
        <v>3300</v>
      </c>
    </row>
    <row r="33" spans="1:19" x14ac:dyDescent="0.3">
      <c r="A33" s="12">
        <v>190</v>
      </c>
      <c r="B33" s="8" t="s">
        <v>32</v>
      </c>
      <c r="C33" s="8">
        <v>804.37</v>
      </c>
      <c r="D33" s="8">
        <v>925.15</v>
      </c>
      <c r="E33" s="8">
        <v>763.51</v>
      </c>
      <c r="F33" s="8">
        <f t="shared" si="0"/>
        <v>1</v>
      </c>
      <c r="G33" s="8">
        <f t="shared" si="1"/>
        <v>1</v>
      </c>
      <c r="H33" s="8">
        <f t="shared" si="2"/>
        <v>1</v>
      </c>
      <c r="I33" s="8">
        <f t="shared" si="5"/>
        <v>3</v>
      </c>
      <c r="J33" s="8">
        <f t="shared" si="3"/>
        <v>831.01</v>
      </c>
      <c r="K33" s="8"/>
      <c r="L33" s="8">
        <v>878.2</v>
      </c>
      <c r="M33" s="9">
        <f t="shared" si="4"/>
        <v>-0.05</v>
      </c>
      <c r="N33" s="8">
        <v>967.8</v>
      </c>
      <c r="O33" s="8">
        <v>880</v>
      </c>
      <c r="P33" s="10">
        <f t="shared" si="6"/>
        <v>4400</v>
      </c>
      <c r="Q33" s="10">
        <f t="shared" si="7"/>
        <v>22000</v>
      </c>
      <c r="R33" s="11">
        <f t="shared" si="8"/>
        <v>26400</v>
      </c>
      <c r="S33" s="3">
        <f t="shared" si="9"/>
        <v>26400</v>
      </c>
    </row>
    <row r="34" spans="1:19" x14ac:dyDescent="0.3">
      <c r="A34" s="12">
        <v>206</v>
      </c>
      <c r="B34" s="8" t="s">
        <v>33</v>
      </c>
      <c r="C34" s="8">
        <v>62</v>
      </c>
      <c r="D34" s="8">
        <v>67</v>
      </c>
      <c r="E34" s="8">
        <v>72.599999999999994</v>
      </c>
      <c r="F34" s="8">
        <f t="shared" si="0"/>
        <v>1</v>
      </c>
      <c r="G34" s="8">
        <f t="shared" si="1"/>
        <v>1</v>
      </c>
      <c r="H34" s="8">
        <f t="shared" si="2"/>
        <v>1</v>
      </c>
      <c r="I34" s="8">
        <f t="shared" si="5"/>
        <v>3</v>
      </c>
      <c r="J34" s="8">
        <f t="shared" si="3"/>
        <v>67.2</v>
      </c>
      <c r="K34" s="8"/>
      <c r="L34" s="8">
        <v>211.9</v>
      </c>
      <c r="M34" s="9">
        <f t="shared" ref="M34:M66" si="10">ROUND(J34/L34-1,2)</f>
        <v>-0.68</v>
      </c>
      <c r="N34" s="8">
        <v>211.9</v>
      </c>
      <c r="O34" s="8">
        <v>80</v>
      </c>
      <c r="P34" s="10">
        <f t="shared" si="6"/>
        <v>400</v>
      </c>
      <c r="Q34" s="10">
        <f t="shared" si="7"/>
        <v>2000</v>
      </c>
      <c r="R34" s="11">
        <f t="shared" si="8"/>
        <v>2400</v>
      </c>
      <c r="S34" s="3">
        <f t="shared" si="9"/>
        <v>2400</v>
      </c>
    </row>
    <row r="35" spans="1:19" x14ac:dyDescent="0.3">
      <c r="A35" s="12">
        <v>215</v>
      </c>
      <c r="B35" s="8" t="s">
        <v>34</v>
      </c>
      <c r="C35" s="8">
        <v>50.5</v>
      </c>
      <c r="D35" s="8">
        <v>46.9</v>
      </c>
      <c r="E35" s="8">
        <v>29.9</v>
      </c>
      <c r="F35" s="8">
        <f t="shared" si="0"/>
        <v>1</v>
      </c>
      <c r="G35" s="8">
        <f t="shared" si="1"/>
        <v>1</v>
      </c>
      <c r="H35" s="8">
        <f t="shared" si="2"/>
        <v>1</v>
      </c>
      <c r="I35" s="8">
        <f t="shared" si="5"/>
        <v>3</v>
      </c>
      <c r="J35" s="8">
        <f t="shared" si="3"/>
        <v>42.43</v>
      </c>
      <c r="K35" s="8"/>
      <c r="L35" s="8">
        <v>92.01</v>
      </c>
      <c r="M35" s="9">
        <f t="shared" si="10"/>
        <v>-0.54</v>
      </c>
      <c r="N35" s="8">
        <v>92.01</v>
      </c>
      <c r="O35" s="8">
        <v>50</v>
      </c>
      <c r="P35" s="10">
        <f t="shared" si="6"/>
        <v>250</v>
      </c>
      <c r="Q35" s="10">
        <f t="shared" si="7"/>
        <v>1250</v>
      </c>
      <c r="R35" s="11">
        <f t="shared" si="8"/>
        <v>1500</v>
      </c>
      <c r="S35" s="3">
        <f t="shared" si="9"/>
        <v>1500</v>
      </c>
    </row>
    <row r="36" spans="1:19" x14ac:dyDescent="0.3">
      <c r="A36" s="12">
        <v>222</v>
      </c>
      <c r="B36" s="8" t="s">
        <v>35</v>
      </c>
      <c r="C36" s="8">
        <v>260.41000000000003</v>
      </c>
      <c r="D36" s="8">
        <v>373.73</v>
      </c>
      <c r="E36" s="8">
        <v>248.06</v>
      </c>
      <c r="F36" s="8">
        <f t="shared" si="0"/>
        <v>1</v>
      </c>
      <c r="G36" s="8">
        <f t="shared" si="1"/>
        <v>1</v>
      </c>
      <c r="H36" s="8">
        <f t="shared" si="2"/>
        <v>1</v>
      </c>
      <c r="I36" s="8">
        <f t="shared" si="5"/>
        <v>3</v>
      </c>
      <c r="J36" s="8">
        <f t="shared" si="3"/>
        <v>294.07</v>
      </c>
      <c r="K36" s="8"/>
      <c r="L36" s="8">
        <v>459.37</v>
      </c>
      <c r="M36" s="9">
        <f t="shared" si="10"/>
        <v>-0.36</v>
      </c>
      <c r="N36" s="8">
        <v>484.89</v>
      </c>
      <c r="O36" s="8">
        <v>460</v>
      </c>
      <c r="P36" s="10">
        <f t="shared" si="6"/>
        <v>2300</v>
      </c>
      <c r="Q36" s="10">
        <f t="shared" si="7"/>
        <v>11500</v>
      </c>
      <c r="R36" s="11">
        <f t="shared" si="8"/>
        <v>13800</v>
      </c>
      <c r="S36" s="3">
        <f t="shared" si="9"/>
        <v>13800</v>
      </c>
    </row>
    <row r="37" spans="1:19" x14ac:dyDescent="0.3">
      <c r="A37" s="12">
        <v>223</v>
      </c>
      <c r="B37" s="8" t="s">
        <v>36</v>
      </c>
      <c r="C37" s="8"/>
      <c r="D37" s="8">
        <v>9.6999999999999993</v>
      </c>
      <c r="E37" s="8">
        <v>14.3</v>
      </c>
      <c r="F37" s="8">
        <f t="shared" si="0"/>
        <v>0</v>
      </c>
      <c r="G37" s="8">
        <f t="shared" si="1"/>
        <v>1</v>
      </c>
      <c r="H37" s="8">
        <f t="shared" si="2"/>
        <v>1</v>
      </c>
      <c r="I37" s="8">
        <f t="shared" si="5"/>
        <v>2</v>
      </c>
      <c r="J37" s="8">
        <f t="shared" si="3"/>
        <v>12</v>
      </c>
      <c r="K37" s="8"/>
      <c r="L37" s="8">
        <v>39.24</v>
      </c>
      <c r="M37" s="9">
        <f t="shared" si="10"/>
        <v>-0.69</v>
      </c>
      <c r="N37" s="8">
        <v>42.07</v>
      </c>
      <c r="O37" s="8">
        <v>15</v>
      </c>
      <c r="P37" s="10">
        <f t="shared" si="6"/>
        <v>75</v>
      </c>
      <c r="Q37" s="10">
        <f t="shared" si="7"/>
        <v>375</v>
      </c>
      <c r="R37" s="11">
        <f t="shared" si="8"/>
        <v>450</v>
      </c>
      <c r="S37" s="3">
        <f t="shared" si="9"/>
        <v>450</v>
      </c>
    </row>
    <row r="38" spans="1:19" x14ac:dyDescent="0.3">
      <c r="A38" s="12">
        <v>232</v>
      </c>
      <c r="B38" s="8" t="s">
        <v>37</v>
      </c>
      <c r="C38" s="8">
        <v>17.5</v>
      </c>
      <c r="D38" s="8">
        <v>22.8</v>
      </c>
      <c r="E38" s="8">
        <v>13.4</v>
      </c>
      <c r="F38" s="8">
        <f t="shared" si="0"/>
        <v>1</v>
      </c>
      <c r="G38" s="8">
        <f t="shared" si="1"/>
        <v>1</v>
      </c>
      <c r="H38" s="8">
        <f t="shared" si="2"/>
        <v>1</v>
      </c>
      <c r="I38" s="8">
        <f t="shared" si="5"/>
        <v>3</v>
      </c>
      <c r="J38" s="8">
        <f t="shared" si="3"/>
        <v>17.899999999999999</v>
      </c>
      <c r="K38" s="8"/>
      <c r="L38" s="8">
        <v>85.69</v>
      </c>
      <c r="M38" s="9">
        <f t="shared" si="10"/>
        <v>-0.79</v>
      </c>
      <c r="N38" s="8">
        <v>85.69</v>
      </c>
      <c r="O38" s="8">
        <v>20</v>
      </c>
      <c r="P38" s="10">
        <f t="shared" si="6"/>
        <v>100</v>
      </c>
      <c r="Q38" s="10">
        <f t="shared" si="7"/>
        <v>500</v>
      </c>
      <c r="R38" s="11">
        <f t="shared" si="8"/>
        <v>600</v>
      </c>
      <c r="S38" s="3">
        <f t="shared" si="9"/>
        <v>600</v>
      </c>
    </row>
    <row r="39" spans="1:19" x14ac:dyDescent="0.3">
      <c r="A39" s="12">
        <v>233</v>
      </c>
      <c r="B39" s="8" t="s">
        <v>38</v>
      </c>
      <c r="C39" s="8">
        <v>65.8</v>
      </c>
      <c r="D39" s="8">
        <v>60.3</v>
      </c>
      <c r="E39" s="8">
        <v>66.599999999999994</v>
      </c>
      <c r="F39" s="8">
        <f t="shared" si="0"/>
        <v>1</v>
      </c>
      <c r="G39" s="8">
        <f t="shared" si="1"/>
        <v>1</v>
      </c>
      <c r="H39" s="8">
        <f t="shared" si="2"/>
        <v>1</v>
      </c>
      <c r="I39" s="8">
        <f t="shared" si="5"/>
        <v>3</v>
      </c>
      <c r="J39" s="8">
        <f t="shared" si="3"/>
        <v>64.23</v>
      </c>
      <c r="K39" s="8"/>
      <c r="L39" s="8">
        <v>54.89</v>
      </c>
      <c r="M39" s="9">
        <f t="shared" si="10"/>
        <v>0.17</v>
      </c>
      <c r="N39" s="8">
        <v>65.87</v>
      </c>
      <c r="O39" s="8">
        <v>55</v>
      </c>
      <c r="P39" s="10">
        <f t="shared" si="6"/>
        <v>275</v>
      </c>
      <c r="Q39" s="10">
        <f t="shared" si="7"/>
        <v>1375</v>
      </c>
      <c r="R39" s="11">
        <f t="shared" si="8"/>
        <v>1650</v>
      </c>
      <c r="S39" s="3">
        <f t="shared" si="9"/>
        <v>1650</v>
      </c>
    </row>
    <row r="40" spans="1:19" x14ac:dyDescent="0.3">
      <c r="A40" s="12">
        <v>245</v>
      </c>
      <c r="B40" s="8" t="s">
        <v>39</v>
      </c>
      <c r="C40" s="8">
        <v>15.7</v>
      </c>
      <c r="D40" s="8">
        <v>27.4</v>
      </c>
      <c r="E40" s="8">
        <v>4.2</v>
      </c>
      <c r="F40" s="8">
        <f t="shared" si="0"/>
        <v>1</v>
      </c>
      <c r="G40" s="8">
        <f t="shared" si="1"/>
        <v>1</v>
      </c>
      <c r="H40" s="8">
        <f t="shared" si="2"/>
        <v>1</v>
      </c>
      <c r="I40" s="8">
        <f t="shared" si="5"/>
        <v>3</v>
      </c>
      <c r="J40" s="8">
        <f t="shared" si="3"/>
        <v>15.77</v>
      </c>
      <c r="K40" s="8"/>
      <c r="L40" s="8">
        <v>47.42</v>
      </c>
      <c r="M40" s="9">
        <f t="shared" si="10"/>
        <v>-0.67</v>
      </c>
      <c r="N40" s="8">
        <v>47.42</v>
      </c>
      <c r="O40" s="8">
        <v>30</v>
      </c>
      <c r="P40" s="10">
        <f t="shared" si="6"/>
        <v>150</v>
      </c>
      <c r="Q40" s="10">
        <f t="shared" si="7"/>
        <v>750</v>
      </c>
      <c r="R40" s="11">
        <f t="shared" si="8"/>
        <v>900</v>
      </c>
      <c r="S40" s="3">
        <f t="shared" si="9"/>
        <v>900</v>
      </c>
    </row>
    <row r="41" spans="1:19" x14ac:dyDescent="0.3">
      <c r="A41" s="12">
        <v>281</v>
      </c>
      <c r="B41" s="8" t="s">
        <v>40</v>
      </c>
      <c r="C41" s="8">
        <v>45.2</v>
      </c>
      <c r="D41" s="8">
        <v>40</v>
      </c>
      <c r="E41" s="8">
        <v>50.3</v>
      </c>
      <c r="F41" s="8">
        <f t="shared" si="0"/>
        <v>1</v>
      </c>
      <c r="G41" s="8">
        <f t="shared" si="1"/>
        <v>1</v>
      </c>
      <c r="H41" s="8">
        <f t="shared" si="2"/>
        <v>1</v>
      </c>
      <c r="I41" s="8">
        <f t="shared" si="5"/>
        <v>3</v>
      </c>
      <c r="J41" s="8">
        <f t="shared" si="3"/>
        <v>45.17</v>
      </c>
      <c r="K41" s="8"/>
      <c r="L41" s="8">
        <v>74.44</v>
      </c>
      <c r="M41" s="9">
        <f t="shared" si="10"/>
        <v>-0.39</v>
      </c>
      <c r="N41" s="8">
        <v>75.48</v>
      </c>
      <c r="O41" s="8">
        <v>50</v>
      </c>
      <c r="P41" s="10">
        <f t="shared" si="6"/>
        <v>250</v>
      </c>
      <c r="Q41" s="10">
        <f t="shared" si="7"/>
        <v>1250</v>
      </c>
      <c r="R41" s="11">
        <f t="shared" si="8"/>
        <v>1500</v>
      </c>
      <c r="S41" s="3">
        <f t="shared" si="9"/>
        <v>1500</v>
      </c>
    </row>
    <row r="42" spans="1:19" x14ac:dyDescent="0.3">
      <c r="A42" s="12">
        <v>286</v>
      </c>
      <c r="B42" s="8" t="s">
        <v>41</v>
      </c>
      <c r="C42" s="8">
        <v>82.6</v>
      </c>
      <c r="D42" s="8">
        <v>68</v>
      </c>
      <c r="E42" s="8">
        <v>39.5</v>
      </c>
      <c r="F42" s="8">
        <f t="shared" si="0"/>
        <v>1</v>
      </c>
      <c r="G42" s="8">
        <f t="shared" si="1"/>
        <v>1</v>
      </c>
      <c r="H42" s="8">
        <f t="shared" si="2"/>
        <v>1</v>
      </c>
      <c r="I42" s="8">
        <f t="shared" si="5"/>
        <v>3</v>
      </c>
      <c r="J42" s="8">
        <f t="shared" si="3"/>
        <v>63.37</v>
      </c>
      <c r="K42" s="8"/>
      <c r="L42" s="8">
        <v>84.83</v>
      </c>
      <c r="M42" s="9">
        <f t="shared" si="10"/>
        <v>-0.25</v>
      </c>
      <c r="N42" s="8">
        <v>101.77</v>
      </c>
      <c r="O42" s="8">
        <v>85</v>
      </c>
      <c r="P42" s="10">
        <f t="shared" si="6"/>
        <v>425</v>
      </c>
      <c r="Q42" s="10">
        <f t="shared" si="7"/>
        <v>2125</v>
      </c>
      <c r="R42" s="11">
        <f t="shared" si="8"/>
        <v>2550</v>
      </c>
      <c r="S42" s="3">
        <f t="shared" si="9"/>
        <v>2550</v>
      </c>
    </row>
    <row r="43" spans="1:19" x14ac:dyDescent="0.3">
      <c r="A43" s="12">
        <v>301</v>
      </c>
      <c r="B43" s="8" t="s">
        <v>42</v>
      </c>
      <c r="C43" s="8">
        <v>29.4</v>
      </c>
      <c r="D43" s="8">
        <v>51.2</v>
      </c>
      <c r="E43" s="8"/>
      <c r="F43" s="8">
        <f t="shared" si="0"/>
        <v>1</v>
      </c>
      <c r="G43" s="8">
        <f t="shared" si="1"/>
        <v>1</v>
      </c>
      <c r="H43" s="8">
        <f t="shared" si="2"/>
        <v>0</v>
      </c>
      <c r="I43" s="8">
        <f t="shared" si="5"/>
        <v>2</v>
      </c>
      <c r="J43" s="8">
        <f t="shared" si="3"/>
        <v>40.299999999999997</v>
      </c>
      <c r="K43" s="8"/>
      <c r="L43" s="8">
        <v>61.41</v>
      </c>
      <c r="M43" s="9">
        <f t="shared" si="10"/>
        <v>-0.34</v>
      </c>
      <c r="N43" s="8">
        <v>62.26</v>
      </c>
      <c r="O43" s="8">
        <v>61</v>
      </c>
      <c r="P43" s="10">
        <f t="shared" si="6"/>
        <v>305</v>
      </c>
      <c r="Q43" s="10">
        <f t="shared" si="7"/>
        <v>1525</v>
      </c>
      <c r="R43" s="11">
        <f t="shared" si="8"/>
        <v>1830</v>
      </c>
      <c r="S43" s="3">
        <f t="shared" si="9"/>
        <v>1830</v>
      </c>
    </row>
    <row r="44" spans="1:19" x14ac:dyDescent="0.3">
      <c r="A44" s="12">
        <v>309</v>
      </c>
      <c r="B44" s="8" t="s">
        <v>43</v>
      </c>
      <c r="C44" s="8">
        <v>134.80000000000001</v>
      </c>
      <c r="D44" s="8">
        <v>138</v>
      </c>
      <c r="E44" s="8">
        <v>193.2</v>
      </c>
      <c r="F44" s="8">
        <f t="shared" si="0"/>
        <v>1</v>
      </c>
      <c r="G44" s="8">
        <f t="shared" si="1"/>
        <v>1</v>
      </c>
      <c r="H44" s="8">
        <f t="shared" si="2"/>
        <v>1</v>
      </c>
      <c r="I44" s="8">
        <f t="shared" si="5"/>
        <v>3</v>
      </c>
      <c r="J44" s="8">
        <f t="shared" si="3"/>
        <v>155.33000000000001</v>
      </c>
      <c r="K44" s="8"/>
      <c r="L44" s="8">
        <v>156.15</v>
      </c>
      <c r="M44" s="9">
        <f t="shared" si="10"/>
        <v>-0.01</v>
      </c>
      <c r="N44" s="8">
        <v>159.22</v>
      </c>
      <c r="O44" s="8">
        <v>156</v>
      </c>
      <c r="P44" s="10">
        <f t="shared" si="6"/>
        <v>780</v>
      </c>
      <c r="Q44" s="10">
        <f t="shared" si="7"/>
        <v>3900</v>
      </c>
      <c r="R44" s="11">
        <f t="shared" si="8"/>
        <v>4680</v>
      </c>
      <c r="S44" s="3">
        <f t="shared" si="9"/>
        <v>4680</v>
      </c>
    </row>
    <row r="45" spans="1:19" x14ac:dyDescent="0.3">
      <c r="A45" s="12">
        <v>313</v>
      </c>
      <c r="B45" s="8" t="s">
        <v>44</v>
      </c>
      <c r="C45" s="8">
        <v>4</v>
      </c>
      <c r="D45" s="8">
        <v>11.9</v>
      </c>
      <c r="E45" s="8">
        <v>5.0999999999999996</v>
      </c>
      <c r="F45" s="8">
        <f t="shared" si="0"/>
        <v>1</v>
      </c>
      <c r="G45" s="8">
        <f t="shared" si="1"/>
        <v>1</v>
      </c>
      <c r="H45" s="8">
        <f t="shared" si="2"/>
        <v>1</v>
      </c>
      <c r="I45" s="8">
        <f t="shared" si="5"/>
        <v>3</v>
      </c>
      <c r="J45" s="8">
        <f t="shared" si="3"/>
        <v>7</v>
      </c>
      <c r="K45" s="8"/>
      <c r="L45" s="8">
        <v>51.09</v>
      </c>
      <c r="M45" s="9">
        <f t="shared" si="10"/>
        <v>-0.86</v>
      </c>
      <c r="N45" s="8">
        <v>51.09</v>
      </c>
      <c r="O45" s="8">
        <v>20</v>
      </c>
      <c r="P45" s="10">
        <f t="shared" si="6"/>
        <v>100</v>
      </c>
      <c r="Q45" s="10">
        <f t="shared" si="7"/>
        <v>500</v>
      </c>
      <c r="R45" s="11">
        <f t="shared" si="8"/>
        <v>600</v>
      </c>
      <c r="S45" s="3">
        <f t="shared" si="9"/>
        <v>600</v>
      </c>
    </row>
    <row r="46" spans="1:19" x14ac:dyDescent="0.3">
      <c r="A46" s="12">
        <v>316</v>
      </c>
      <c r="B46" s="8" t="s">
        <v>45</v>
      </c>
      <c r="C46" s="8">
        <v>61.83</v>
      </c>
      <c r="D46" s="8">
        <v>163.81</v>
      </c>
      <c r="E46" s="8">
        <v>131.62</v>
      </c>
      <c r="F46" s="8">
        <f t="shared" si="0"/>
        <v>1</v>
      </c>
      <c r="G46" s="8">
        <f t="shared" si="1"/>
        <v>1</v>
      </c>
      <c r="H46" s="8">
        <f t="shared" si="2"/>
        <v>1</v>
      </c>
      <c r="I46" s="8">
        <f t="shared" si="5"/>
        <v>3</v>
      </c>
      <c r="J46" s="8">
        <f t="shared" si="3"/>
        <v>119.09</v>
      </c>
      <c r="K46" s="8"/>
      <c r="L46" s="8">
        <v>301.45999999999998</v>
      </c>
      <c r="M46" s="9">
        <f t="shared" si="10"/>
        <v>-0.6</v>
      </c>
      <c r="N46" s="8">
        <v>283.06</v>
      </c>
      <c r="O46" s="8">
        <v>200</v>
      </c>
      <c r="P46" s="10">
        <f t="shared" si="6"/>
        <v>1000</v>
      </c>
      <c r="Q46" s="10">
        <f t="shared" si="7"/>
        <v>5000</v>
      </c>
      <c r="R46" s="11">
        <f t="shared" si="8"/>
        <v>6000</v>
      </c>
      <c r="S46" s="3">
        <f t="shared" si="9"/>
        <v>6000</v>
      </c>
    </row>
    <row r="47" spans="1:19" x14ac:dyDescent="0.3">
      <c r="A47" s="12">
        <v>321</v>
      </c>
      <c r="B47" s="8" t="s">
        <v>46</v>
      </c>
      <c r="C47" s="8">
        <v>64.099999999999994</v>
      </c>
      <c r="D47" s="8">
        <v>41.5</v>
      </c>
      <c r="E47" s="8">
        <v>43.9</v>
      </c>
      <c r="F47" s="8">
        <f t="shared" si="0"/>
        <v>1</v>
      </c>
      <c r="G47" s="8">
        <f t="shared" si="1"/>
        <v>1</v>
      </c>
      <c r="H47" s="8">
        <f t="shared" si="2"/>
        <v>1</v>
      </c>
      <c r="I47" s="8">
        <f t="shared" si="5"/>
        <v>3</v>
      </c>
      <c r="J47" s="8">
        <f t="shared" si="3"/>
        <v>49.83</v>
      </c>
      <c r="K47" s="8"/>
      <c r="L47" s="8">
        <v>175.21</v>
      </c>
      <c r="M47" s="9">
        <f t="shared" si="10"/>
        <v>-0.72</v>
      </c>
      <c r="N47" s="8">
        <v>176.36</v>
      </c>
      <c r="O47" s="8">
        <v>70</v>
      </c>
      <c r="P47" s="10">
        <f t="shared" si="6"/>
        <v>350</v>
      </c>
      <c r="Q47" s="10">
        <f t="shared" si="7"/>
        <v>1750</v>
      </c>
      <c r="R47" s="11">
        <f t="shared" si="8"/>
        <v>2100</v>
      </c>
      <c r="S47" s="3">
        <f t="shared" si="9"/>
        <v>2100</v>
      </c>
    </row>
    <row r="48" spans="1:19" x14ac:dyDescent="0.3">
      <c r="A48" s="12">
        <v>326</v>
      </c>
      <c r="B48" s="8" t="s">
        <v>47</v>
      </c>
      <c r="C48" s="8">
        <v>11.1</v>
      </c>
      <c r="D48" s="8">
        <v>10.8</v>
      </c>
      <c r="E48" s="8">
        <v>2.8</v>
      </c>
      <c r="F48" s="8">
        <f t="shared" si="0"/>
        <v>1</v>
      </c>
      <c r="G48" s="8">
        <f t="shared" si="1"/>
        <v>1</v>
      </c>
      <c r="H48" s="8">
        <f t="shared" si="2"/>
        <v>1</v>
      </c>
      <c r="I48" s="8">
        <f t="shared" si="5"/>
        <v>3</v>
      </c>
      <c r="J48" s="8">
        <f t="shared" si="3"/>
        <v>8.23</v>
      </c>
      <c r="K48" s="8"/>
      <c r="L48" s="8">
        <v>27.85</v>
      </c>
      <c r="M48" s="9">
        <f t="shared" si="10"/>
        <v>-0.7</v>
      </c>
      <c r="N48" s="8">
        <v>91.66</v>
      </c>
      <c r="O48" s="8">
        <v>15</v>
      </c>
      <c r="P48" s="10">
        <f t="shared" si="6"/>
        <v>75</v>
      </c>
      <c r="Q48" s="10">
        <f t="shared" si="7"/>
        <v>375</v>
      </c>
      <c r="R48" s="11">
        <f t="shared" si="8"/>
        <v>450</v>
      </c>
      <c r="S48" s="3">
        <f t="shared" si="9"/>
        <v>450</v>
      </c>
    </row>
    <row r="49" spans="1:19" x14ac:dyDescent="0.3">
      <c r="A49" s="12">
        <v>331</v>
      </c>
      <c r="B49" s="8" t="s">
        <v>48</v>
      </c>
      <c r="C49" s="8">
        <v>556.16999999999996</v>
      </c>
      <c r="D49" s="8">
        <v>282.3</v>
      </c>
      <c r="E49" s="8">
        <v>477.81</v>
      </c>
      <c r="F49" s="8">
        <f t="shared" si="0"/>
        <v>1</v>
      </c>
      <c r="G49" s="8">
        <f t="shared" si="1"/>
        <v>1</v>
      </c>
      <c r="H49" s="8">
        <f t="shared" si="2"/>
        <v>1</v>
      </c>
      <c r="I49" s="8">
        <f t="shared" si="5"/>
        <v>3</v>
      </c>
      <c r="J49" s="8">
        <f t="shared" si="3"/>
        <v>438.76</v>
      </c>
      <c r="K49" s="8"/>
      <c r="L49" s="8">
        <v>451.17</v>
      </c>
      <c r="M49" s="9">
        <f t="shared" si="10"/>
        <v>-0.03</v>
      </c>
      <c r="N49" s="8">
        <v>535.94000000000005</v>
      </c>
      <c r="O49" s="8">
        <v>451</v>
      </c>
      <c r="P49" s="10">
        <f t="shared" si="6"/>
        <v>2255</v>
      </c>
      <c r="Q49" s="10">
        <f t="shared" si="7"/>
        <v>11275</v>
      </c>
      <c r="R49" s="11">
        <f t="shared" si="8"/>
        <v>13530</v>
      </c>
      <c r="S49" s="3">
        <f t="shared" si="9"/>
        <v>13530</v>
      </c>
    </row>
    <row r="50" spans="1:19" x14ac:dyDescent="0.3">
      <c r="A50" s="12">
        <v>348</v>
      </c>
      <c r="B50" s="8" t="s">
        <v>49</v>
      </c>
      <c r="C50" s="8"/>
      <c r="D50" s="8">
        <v>36.4</v>
      </c>
      <c r="E50" s="8">
        <v>33.6</v>
      </c>
      <c r="F50" s="8">
        <f t="shared" si="0"/>
        <v>0</v>
      </c>
      <c r="G50" s="8">
        <f t="shared" si="1"/>
        <v>1</v>
      </c>
      <c r="H50" s="8">
        <f t="shared" si="2"/>
        <v>1</v>
      </c>
      <c r="I50" s="8">
        <f t="shared" si="5"/>
        <v>2</v>
      </c>
      <c r="J50" s="8">
        <f t="shared" si="3"/>
        <v>35</v>
      </c>
      <c r="K50" s="8"/>
      <c r="L50" s="8">
        <v>61.49</v>
      </c>
      <c r="M50" s="9">
        <f t="shared" si="10"/>
        <v>-0.43</v>
      </c>
      <c r="N50" s="8">
        <v>61.49</v>
      </c>
      <c r="O50" s="8">
        <v>40</v>
      </c>
      <c r="P50" s="10">
        <f t="shared" si="6"/>
        <v>200</v>
      </c>
      <c r="Q50" s="10">
        <f t="shared" si="7"/>
        <v>1000</v>
      </c>
      <c r="R50" s="11">
        <f t="shared" si="8"/>
        <v>1200</v>
      </c>
      <c r="S50" s="3">
        <f t="shared" si="9"/>
        <v>1200</v>
      </c>
    </row>
    <row r="51" spans="1:19" x14ac:dyDescent="0.3">
      <c r="A51" s="12">
        <v>358</v>
      </c>
      <c r="B51" s="8" t="s">
        <v>50</v>
      </c>
      <c r="C51" s="8">
        <v>194.39</v>
      </c>
      <c r="D51" s="8">
        <v>212.71</v>
      </c>
      <c r="E51" s="8">
        <v>254.26</v>
      </c>
      <c r="F51" s="8">
        <f t="shared" si="0"/>
        <v>1</v>
      </c>
      <c r="G51" s="8">
        <f t="shared" si="1"/>
        <v>1</v>
      </c>
      <c r="H51" s="8">
        <f t="shared" si="2"/>
        <v>1</v>
      </c>
      <c r="I51" s="8">
        <f t="shared" si="5"/>
        <v>3</v>
      </c>
      <c r="J51" s="8">
        <f t="shared" si="3"/>
        <v>220.45</v>
      </c>
      <c r="K51" s="8"/>
      <c r="L51" s="8">
        <v>217.96</v>
      </c>
      <c r="M51" s="9">
        <f t="shared" si="10"/>
        <v>0.01</v>
      </c>
      <c r="N51" s="8">
        <v>241.93</v>
      </c>
      <c r="O51" s="8">
        <v>218</v>
      </c>
      <c r="P51" s="10">
        <f t="shared" si="6"/>
        <v>1090</v>
      </c>
      <c r="Q51" s="10">
        <f t="shared" si="7"/>
        <v>5450</v>
      </c>
      <c r="R51" s="11">
        <f t="shared" si="8"/>
        <v>6540</v>
      </c>
      <c r="S51" s="3">
        <f t="shared" si="9"/>
        <v>6540</v>
      </c>
    </row>
    <row r="52" spans="1:19" x14ac:dyDescent="0.3">
      <c r="A52" s="12">
        <v>370</v>
      </c>
      <c r="B52" s="8" t="s">
        <v>51</v>
      </c>
      <c r="C52" s="8">
        <v>884.04</v>
      </c>
      <c r="D52" s="8">
        <v>830.99</v>
      </c>
      <c r="E52" s="8">
        <v>704.29</v>
      </c>
      <c r="F52" s="8">
        <f t="shared" si="0"/>
        <v>1</v>
      </c>
      <c r="G52" s="8">
        <f t="shared" si="1"/>
        <v>1</v>
      </c>
      <c r="H52" s="8">
        <f t="shared" si="2"/>
        <v>1</v>
      </c>
      <c r="I52" s="8">
        <f t="shared" si="5"/>
        <v>3</v>
      </c>
      <c r="J52" s="8">
        <f t="shared" si="3"/>
        <v>806.44</v>
      </c>
      <c r="K52" s="8"/>
      <c r="L52" s="8">
        <v>882.61</v>
      </c>
      <c r="M52" s="9">
        <f t="shared" si="10"/>
        <v>-0.09</v>
      </c>
      <c r="N52" s="8">
        <v>876.54</v>
      </c>
      <c r="O52" s="8">
        <v>882</v>
      </c>
      <c r="P52" s="10">
        <f t="shared" si="6"/>
        <v>4410</v>
      </c>
      <c r="Q52" s="10">
        <f t="shared" si="7"/>
        <v>22050</v>
      </c>
      <c r="R52" s="11">
        <f t="shared" si="8"/>
        <v>26460</v>
      </c>
      <c r="S52" s="3">
        <f t="shared" si="9"/>
        <v>26460</v>
      </c>
    </row>
    <row r="53" spans="1:19" x14ac:dyDescent="0.3">
      <c r="A53" s="12">
        <v>383</v>
      </c>
      <c r="B53" s="8" t="s">
        <v>52</v>
      </c>
      <c r="C53" s="8">
        <v>14.3</v>
      </c>
      <c r="D53" s="8">
        <v>13.5</v>
      </c>
      <c r="E53" s="8">
        <v>10.6</v>
      </c>
      <c r="F53" s="8">
        <f t="shared" si="0"/>
        <v>1</v>
      </c>
      <c r="G53" s="8">
        <f t="shared" si="1"/>
        <v>1</v>
      </c>
      <c r="H53" s="8">
        <f t="shared" si="2"/>
        <v>1</v>
      </c>
      <c r="I53" s="8">
        <f t="shared" si="5"/>
        <v>3</v>
      </c>
      <c r="J53" s="8">
        <f t="shared" si="3"/>
        <v>12.8</v>
      </c>
      <c r="K53" s="8"/>
      <c r="L53" s="8">
        <v>87.36</v>
      </c>
      <c r="M53" s="9">
        <f t="shared" si="10"/>
        <v>-0.85</v>
      </c>
      <c r="N53" s="8">
        <v>87.36</v>
      </c>
      <c r="O53" s="8">
        <v>20</v>
      </c>
      <c r="P53" s="10">
        <f t="shared" si="6"/>
        <v>100</v>
      </c>
      <c r="Q53" s="10">
        <f t="shared" si="7"/>
        <v>500</v>
      </c>
      <c r="R53" s="11">
        <f t="shared" si="8"/>
        <v>600</v>
      </c>
      <c r="S53" s="3">
        <f t="shared" si="9"/>
        <v>600</v>
      </c>
    </row>
    <row r="54" spans="1:19" ht="15" thickBot="1" x14ac:dyDescent="0.35">
      <c r="A54" s="12">
        <v>390</v>
      </c>
      <c r="B54" s="8" t="s">
        <v>53</v>
      </c>
      <c r="C54" s="8">
        <v>88.6</v>
      </c>
      <c r="D54" s="8">
        <v>22.4</v>
      </c>
      <c r="E54" s="8"/>
      <c r="F54" s="8">
        <f t="shared" si="0"/>
        <v>1</v>
      </c>
      <c r="G54" s="8">
        <f t="shared" si="1"/>
        <v>1</v>
      </c>
      <c r="H54" s="8">
        <f t="shared" si="2"/>
        <v>0</v>
      </c>
      <c r="I54" s="8">
        <f t="shared" si="5"/>
        <v>2</v>
      </c>
      <c r="J54" s="8">
        <f t="shared" si="3"/>
        <v>55.5</v>
      </c>
      <c r="K54" s="8"/>
      <c r="L54" s="8">
        <v>125.87</v>
      </c>
      <c r="M54" s="9">
        <f t="shared" si="10"/>
        <v>-0.56000000000000005</v>
      </c>
      <c r="N54" s="8">
        <v>136.36000000000001</v>
      </c>
      <c r="O54" s="8">
        <v>100</v>
      </c>
      <c r="P54" s="10">
        <f t="shared" si="6"/>
        <v>500</v>
      </c>
      <c r="Q54" s="10">
        <f t="shared" si="7"/>
        <v>2500</v>
      </c>
      <c r="R54" s="11">
        <f t="shared" si="8"/>
        <v>3000</v>
      </c>
      <c r="S54" s="3">
        <f t="shared" si="9"/>
        <v>3000</v>
      </c>
    </row>
    <row r="55" spans="1:19" s="1" customFormat="1" x14ac:dyDescent="0.3">
      <c r="A55" s="32" t="s">
        <v>187</v>
      </c>
      <c r="B55" s="33"/>
      <c r="C55" s="5" t="s">
        <v>0</v>
      </c>
      <c r="D55" s="5" t="s">
        <v>185</v>
      </c>
      <c r="E55" s="5" t="s">
        <v>186</v>
      </c>
      <c r="F55" s="5"/>
      <c r="G55" s="5"/>
      <c r="H55" s="5"/>
      <c r="I55" s="5"/>
      <c r="J55" s="5" t="s">
        <v>188</v>
      </c>
      <c r="K55" s="5"/>
      <c r="L55" s="5" t="s">
        <v>191</v>
      </c>
      <c r="M55" s="6"/>
      <c r="N55" s="5" t="s">
        <v>191</v>
      </c>
      <c r="O55" s="36" t="s">
        <v>193</v>
      </c>
      <c r="P55" s="38" t="s">
        <v>196</v>
      </c>
      <c r="Q55" s="40" t="s">
        <v>197</v>
      </c>
      <c r="R55" s="42" t="s">
        <v>194</v>
      </c>
      <c r="S55" s="4" t="s">
        <v>194</v>
      </c>
    </row>
    <row r="56" spans="1:19" x14ac:dyDescent="0.3">
      <c r="A56" s="34"/>
      <c r="B56" s="35"/>
      <c r="C56" s="7" t="s">
        <v>1</v>
      </c>
      <c r="D56" s="7" t="s">
        <v>1</v>
      </c>
      <c r="E56" s="7" t="s">
        <v>1</v>
      </c>
      <c r="F56" s="8"/>
      <c r="G56" s="8"/>
      <c r="H56" s="8"/>
      <c r="I56" s="8"/>
      <c r="J56" s="7" t="s">
        <v>1</v>
      </c>
      <c r="K56" s="7"/>
      <c r="L56" s="7" t="s">
        <v>1</v>
      </c>
      <c r="M56" s="9"/>
      <c r="N56" s="7" t="s">
        <v>1</v>
      </c>
      <c r="O56" s="37"/>
      <c r="P56" s="39"/>
      <c r="Q56" s="41"/>
      <c r="R56" s="43"/>
      <c r="S56" s="4" t="s">
        <v>195</v>
      </c>
    </row>
    <row r="57" spans="1:19" x14ac:dyDescent="0.3">
      <c r="A57" s="12">
        <v>403</v>
      </c>
      <c r="B57" s="8" t="s">
        <v>54</v>
      </c>
      <c r="C57" s="8">
        <v>173.6</v>
      </c>
      <c r="D57" s="8">
        <v>153.80000000000001</v>
      </c>
      <c r="E57" s="8">
        <v>94</v>
      </c>
      <c r="F57" s="8">
        <f t="shared" ref="F57:F116" si="11">IF(C57&gt;0,1,0)</f>
        <v>1</v>
      </c>
      <c r="G57" s="8">
        <f t="shared" ref="G57:G116" si="12">IF(D57&gt;0,1,0)</f>
        <v>1</v>
      </c>
      <c r="H57" s="8">
        <f t="shared" ref="H57:H116" si="13">IF(E57&gt;0,1,0)</f>
        <v>1</v>
      </c>
      <c r="I57" s="8">
        <f t="shared" ref="I57:I117" si="14">SUM(F57:H57)</f>
        <v>3</v>
      </c>
      <c r="J57" s="8">
        <f t="shared" ref="J57:J116" si="15">ROUND((SUM(C57,D57,E57))/I57,2)</f>
        <v>140.47</v>
      </c>
      <c r="K57" s="8"/>
      <c r="L57" s="8">
        <v>219.26</v>
      </c>
      <c r="M57" s="9">
        <f t="shared" si="10"/>
        <v>-0.36</v>
      </c>
      <c r="N57" s="8">
        <v>230.66</v>
      </c>
      <c r="O57" s="8">
        <v>220</v>
      </c>
      <c r="P57" s="10">
        <f t="shared" si="6"/>
        <v>1100</v>
      </c>
      <c r="Q57" s="10">
        <f t="shared" si="7"/>
        <v>5500</v>
      </c>
      <c r="R57" s="11">
        <f t="shared" si="8"/>
        <v>6600</v>
      </c>
      <c r="S57" s="3">
        <f t="shared" si="9"/>
        <v>6600</v>
      </c>
    </row>
    <row r="58" spans="1:19" x14ac:dyDescent="0.3">
      <c r="A58" s="12">
        <v>406</v>
      </c>
      <c r="B58" s="8" t="s">
        <v>55</v>
      </c>
      <c r="C58" s="8">
        <v>335.47</v>
      </c>
      <c r="D58" s="8">
        <v>319.33999999999997</v>
      </c>
      <c r="E58" s="8">
        <v>224.93</v>
      </c>
      <c r="F58" s="8">
        <f t="shared" si="11"/>
        <v>1</v>
      </c>
      <c r="G58" s="8">
        <f t="shared" si="12"/>
        <v>1</v>
      </c>
      <c r="H58" s="8">
        <f t="shared" si="13"/>
        <v>1</v>
      </c>
      <c r="I58" s="8">
        <f t="shared" si="14"/>
        <v>3</v>
      </c>
      <c r="J58" s="8">
        <f t="shared" si="15"/>
        <v>293.25</v>
      </c>
      <c r="K58" s="8"/>
      <c r="L58" s="8">
        <v>339.61</v>
      </c>
      <c r="M58" s="9">
        <f t="shared" si="10"/>
        <v>-0.14000000000000001</v>
      </c>
      <c r="N58" s="8">
        <v>403.03</v>
      </c>
      <c r="O58" s="8">
        <v>340</v>
      </c>
      <c r="P58" s="10">
        <f t="shared" si="6"/>
        <v>1700</v>
      </c>
      <c r="Q58" s="10">
        <f t="shared" si="7"/>
        <v>8500</v>
      </c>
      <c r="R58" s="11">
        <f t="shared" si="8"/>
        <v>10200</v>
      </c>
      <c r="S58" s="3">
        <f t="shared" si="9"/>
        <v>10200</v>
      </c>
    </row>
    <row r="59" spans="1:19" x14ac:dyDescent="0.3">
      <c r="A59" s="12">
        <v>414</v>
      </c>
      <c r="B59" s="8" t="s">
        <v>56</v>
      </c>
      <c r="C59" s="8">
        <v>550.84</v>
      </c>
      <c r="D59" s="8">
        <v>830.81</v>
      </c>
      <c r="E59" s="8">
        <v>643.38</v>
      </c>
      <c r="F59" s="8">
        <f t="shared" si="11"/>
        <v>1</v>
      </c>
      <c r="G59" s="8">
        <f t="shared" si="12"/>
        <v>1</v>
      </c>
      <c r="H59" s="8">
        <f t="shared" si="13"/>
        <v>1</v>
      </c>
      <c r="I59" s="8">
        <f t="shared" si="14"/>
        <v>3</v>
      </c>
      <c r="J59" s="8">
        <f t="shared" si="15"/>
        <v>675.01</v>
      </c>
      <c r="K59" s="8"/>
      <c r="L59" s="8">
        <v>1088.33</v>
      </c>
      <c r="M59" s="9">
        <f t="shared" si="10"/>
        <v>-0.38</v>
      </c>
      <c r="N59" s="8">
        <v>1242.52</v>
      </c>
      <c r="O59" s="8">
        <v>900</v>
      </c>
      <c r="P59" s="10">
        <f t="shared" si="6"/>
        <v>4500</v>
      </c>
      <c r="Q59" s="10">
        <f t="shared" si="7"/>
        <v>22500</v>
      </c>
      <c r="R59" s="11">
        <f t="shared" si="8"/>
        <v>27000</v>
      </c>
      <c r="S59" s="3">
        <f t="shared" si="9"/>
        <v>27000</v>
      </c>
    </row>
    <row r="60" spans="1:19" x14ac:dyDescent="0.3">
      <c r="A60" s="12">
        <v>417</v>
      </c>
      <c r="B60" s="8" t="s">
        <v>57</v>
      </c>
      <c r="C60" s="8">
        <v>31.3</v>
      </c>
      <c r="D60" s="8">
        <v>35.700000000000003</v>
      </c>
      <c r="E60" s="8">
        <v>36.1</v>
      </c>
      <c r="F60" s="8">
        <f t="shared" si="11"/>
        <v>1</v>
      </c>
      <c r="G60" s="8">
        <f t="shared" si="12"/>
        <v>1</v>
      </c>
      <c r="H60" s="8">
        <f t="shared" si="13"/>
        <v>1</v>
      </c>
      <c r="I60" s="8">
        <f t="shared" si="14"/>
        <v>3</v>
      </c>
      <c r="J60" s="8">
        <f t="shared" si="15"/>
        <v>34.369999999999997</v>
      </c>
      <c r="K60" s="8"/>
      <c r="L60" s="8">
        <v>70.03</v>
      </c>
      <c r="M60" s="9">
        <f t="shared" si="10"/>
        <v>-0.51</v>
      </c>
      <c r="N60" s="8">
        <v>73.97</v>
      </c>
      <c r="O60" s="8">
        <v>40</v>
      </c>
      <c r="P60" s="10">
        <f t="shared" si="6"/>
        <v>200</v>
      </c>
      <c r="Q60" s="10">
        <f t="shared" si="7"/>
        <v>1000</v>
      </c>
      <c r="R60" s="11">
        <f t="shared" si="8"/>
        <v>1200</v>
      </c>
      <c r="S60" s="3">
        <f t="shared" si="9"/>
        <v>1200</v>
      </c>
    </row>
    <row r="61" spans="1:19" x14ac:dyDescent="0.3">
      <c r="A61" s="12">
        <v>422</v>
      </c>
      <c r="B61" s="8" t="s">
        <v>58</v>
      </c>
      <c r="C61" s="8">
        <v>42.3</v>
      </c>
      <c r="D61" s="8">
        <v>160.4</v>
      </c>
      <c r="E61" s="8">
        <v>66.5</v>
      </c>
      <c r="F61" s="8">
        <f t="shared" si="11"/>
        <v>1</v>
      </c>
      <c r="G61" s="8">
        <f t="shared" si="12"/>
        <v>1</v>
      </c>
      <c r="H61" s="8">
        <f t="shared" si="13"/>
        <v>1</v>
      </c>
      <c r="I61" s="8">
        <f t="shared" si="14"/>
        <v>3</v>
      </c>
      <c r="J61" s="8">
        <f t="shared" si="15"/>
        <v>89.73</v>
      </c>
      <c r="K61" s="8"/>
      <c r="L61" s="8">
        <v>160.72</v>
      </c>
      <c r="M61" s="9">
        <f t="shared" si="10"/>
        <v>-0.44</v>
      </c>
      <c r="N61" s="8">
        <v>187.72</v>
      </c>
      <c r="O61" s="8">
        <v>160</v>
      </c>
      <c r="P61" s="10">
        <f t="shared" si="6"/>
        <v>800</v>
      </c>
      <c r="Q61" s="10">
        <f t="shared" si="7"/>
        <v>4000</v>
      </c>
      <c r="R61" s="11">
        <f t="shared" si="8"/>
        <v>4800</v>
      </c>
      <c r="S61" s="3">
        <f t="shared" si="9"/>
        <v>4800</v>
      </c>
    </row>
    <row r="62" spans="1:19" x14ac:dyDescent="0.3">
      <c r="A62" s="12">
        <v>426</v>
      </c>
      <c r="B62" s="8" t="s">
        <v>59</v>
      </c>
      <c r="C62" s="8">
        <v>91</v>
      </c>
      <c r="D62" s="8">
        <v>91.4</v>
      </c>
      <c r="E62" s="8">
        <v>16.600000000000001</v>
      </c>
      <c r="F62" s="8">
        <f t="shared" si="11"/>
        <v>1</v>
      </c>
      <c r="G62" s="8">
        <f t="shared" si="12"/>
        <v>1</v>
      </c>
      <c r="H62" s="8">
        <f t="shared" si="13"/>
        <v>1</v>
      </c>
      <c r="I62" s="8">
        <f t="shared" si="14"/>
        <v>3</v>
      </c>
      <c r="J62" s="8">
        <f t="shared" si="15"/>
        <v>66.33</v>
      </c>
      <c r="K62" s="8"/>
      <c r="L62" s="8">
        <v>151.47</v>
      </c>
      <c r="M62" s="9">
        <f t="shared" si="10"/>
        <v>-0.56000000000000005</v>
      </c>
      <c r="N62" s="8">
        <v>168.95</v>
      </c>
      <c r="O62" s="8">
        <v>100</v>
      </c>
      <c r="P62" s="10">
        <f t="shared" si="6"/>
        <v>500</v>
      </c>
      <c r="Q62" s="10">
        <f t="shared" si="7"/>
        <v>2500</v>
      </c>
      <c r="R62" s="11">
        <f t="shared" si="8"/>
        <v>3000</v>
      </c>
      <c r="S62" s="3">
        <f t="shared" si="9"/>
        <v>3000</v>
      </c>
    </row>
    <row r="63" spans="1:19" x14ac:dyDescent="0.3">
      <c r="A63" s="12">
        <v>433</v>
      </c>
      <c r="B63" s="8" t="s">
        <v>60</v>
      </c>
      <c r="C63" s="8">
        <v>68.099999999999994</v>
      </c>
      <c r="D63" s="8">
        <v>92.6</v>
      </c>
      <c r="E63" s="8">
        <v>69.7</v>
      </c>
      <c r="F63" s="8">
        <f t="shared" si="11"/>
        <v>1</v>
      </c>
      <c r="G63" s="8">
        <f t="shared" si="12"/>
        <v>1</v>
      </c>
      <c r="H63" s="8">
        <f t="shared" si="13"/>
        <v>1</v>
      </c>
      <c r="I63" s="8">
        <f t="shared" si="14"/>
        <v>3</v>
      </c>
      <c r="J63" s="8">
        <f t="shared" si="15"/>
        <v>76.8</v>
      </c>
      <c r="K63" s="8"/>
      <c r="L63" s="8">
        <v>123.97</v>
      </c>
      <c r="M63" s="9">
        <f t="shared" si="10"/>
        <v>-0.38</v>
      </c>
      <c r="N63" s="8">
        <v>127.44</v>
      </c>
      <c r="O63" s="8">
        <v>100</v>
      </c>
      <c r="P63" s="10">
        <f t="shared" si="6"/>
        <v>500</v>
      </c>
      <c r="Q63" s="10">
        <f t="shared" si="7"/>
        <v>2500</v>
      </c>
      <c r="R63" s="11">
        <f t="shared" si="8"/>
        <v>3000</v>
      </c>
      <c r="S63" s="3">
        <f t="shared" si="9"/>
        <v>3000</v>
      </c>
    </row>
    <row r="64" spans="1:19" x14ac:dyDescent="0.3">
      <c r="A64" s="12">
        <v>440</v>
      </c>
      <c r="B64" s="8" t="s">
        <v>61</v>
      </c>
      <c r="C64" s="8">
        <v>425.24</v>
      </c>
      <c r="D64" s="8">
        <v>651.57000000000005</v>
      </c>
      <c r="E64" s="8">
        <v>553.65</v>
      </c>
      <c r="F64" s="8">
        <f t="shared" si="11"/>
        <v>1</v>
      </c>
      <c r="G64" s="8">
        <f t="shared" si="12"/>
        <v>1</v>
      </c>
      <c r="H64" s="8">
        <f t="shared" si="13"/>
        <v>1</v>
      </c>
      <c r="I64" s="8">
        <f t="shared" si="14"/>
        <v>3</v>
      </c>
      <c r="J64" s="8">
        <f t="shared" si="15"/>
        <v>543.49</v>
      </c>
      <c r="K64" s="8"/>
      <c r="L64" s="8">
        <v>1500.49</v>
      </c>
      <c r="M64" s="9">
        <f t="shared" si="10"/>
        <v>-0.64</v>
      </c>
      <c r="N64" s="8">
        <v>1423.46</v>
      </c>
      <c r="O64" s="8">
        <v>1500</v>
      </c>
      <c r="P64" s="10">
        <f t="shared" si="6"/>
        <v>7500</v>
      </c>
      <c r="Q64" s="10">
        <f t="shared" si="7"/>
        <v>37500</v>
      </c>
      <c r="R64" s="11">
        <f t="shared" si="8"/>
        <v>45000</v>
      </c>
      <c r="S64" s="3">
        <f t="shared" si="9"/>
        <v>45000</v>
      </c>
    </row>
    <row r="65" spans="1:19" x14ac:dyDescent="0.3">
      <c r="A65" s="12">
        <v>441</v>
      </c>
      <c r="B65" s="8" t="s">
        <v>62</v>
      </c>
      <c r="C65" s="8">
        <v>655.4</v>
      </c>
      <c r="D65" s="8">
        <v>746.3</v>
      </c>
      <c r="E65" s="8">
        <v>668.8</v>
      </c>
      <c r="F65" s="8">
        <f t="shared" si="11"/>
        <v>1</v>
      </c>
      <c r="G65" s="8">
        <f t="shared" si="12"/>
        <v>1</v>
      </c>
      <c r="H65" s="8">
        <f t="shared" si="13"/>
        <v>1</v>
      </c>
      <c r="I65" s="8">
        <f t="shared" si="14"/>
        <v>3</v>
      </c>
      <c r="J65" s="8">
        <f t="shared" si="15"/>
        <v>690.17</v>
      </c>
      <c r="K65" s="8"/>
      <c r="L65" s="8">
        <v>637.36</v>
      </c>
      <c r="M65" s="9">
        <f t="shared" si="10"/>
        <v>0.08</v>
      </c>
      <c r="N65" s="8">
        <v>803.03</v>
      </c>
      <c r="O65" s="8">
        <v>640</v>
      </c>
      <c r="P65" s="10">
        <f t="shared" si="6"/>
        <v>3200</v>
      </c>
      <c r="Q65" s="10">
        <f t="shared" si="7"/>
        <v>16000</v>
      </c>
      <c r="R65" s="11">
        <f t="shared" si="8"/>
        <v>19200</v>
      </c>
      <c r="S65" s="3">
        <f t="shared" si="9"/>
        <v>19200</v>
      </c>
    </row>
    <row r="66" spans="1:19" x14ac:dyDescent="0.3">
      <c r="A66" s="12">
        <v>449</v>
      </c>
      <c r="B66" s="8" t="s">
        <v>63</v>
      </c>
      <c r="C66" s="8">
        <v>49.2</v>
      </c>
      <c r="D66" s="8">
        <v>59.5</v>
      </c>
      <c r="E66" s="8">
        <v>29.4</v>
      </c>
      <c r="F66" s="8">
        <f t="shared" si="11"/>
        <v>1</v>
      </c>
      <c r="G66" s="8">
        <f t="shared" si="12"/>
        <v>1</v>
      </c>
      <c r="H66" s="8">
        <f t="shared" si="13"/>
        <v>1</v>
      </c>
      <c r="I66" s="8">
        <f t="shared" si="14"/>
        <v>3</v>
      </c>
      <c r="J66" s="8">
        <f t="shared" si="15"/>
        <v>46.03</v>
      </c>
      <c r="K66" s="8"/>
      <c r="L66" s="8">
        <v>111.82</v>
      </c>
      <c r="M66" s="9">
        <f t="shared" si="10"/>
        <v>-0.59</v>
      </c>
      <c r="N66" s="8">
        <v>134.19</v>
      </c>
      <c r="O66" s="8">
        <v>60</v>
      </c>
      <c r="P66" s="10">
        <f t="shared" si="6"/>
        <v>300</v>
      </c>
      <c r="Q66" s="10">
        <f t="shared" si="7"/>
        <v>1500</v>
      </c>
      <c r="R66" s="11">
        <f t="shared" si="8"/>
        <v>1800</v>
      </c>
      <c r="S66" s="3">
        <f t="shared" si="9"/>
        <v>1800</v>
      </c>
    </row>
    <row r="67" spans="1:19" x14ac:dyDescent="0.3">
      <c r="A67" s="12">
        <v>453</v>
      </c>
      <c r="B67" s="8" t="s">
        <v>64</v>
      </c>
      <c r="C67" s="8">
        <v>632.49</v>
      </c>
      <c r="D67" s="13">
        <v>1023.67</v>
      </c>
      <c r="E67" s="8">
        <v>497.96</v>
      </c>
      <c r="F67" s="8">
        <f t="shared" si="11"/>
        <v>1</v>
      </c>
      <c r="G67" s="8">
        <f t="shared" si="12"/>
        <v>1</v>
      </c>
      <c r="H67" s="8">
        <f t="shared" si="13"/>
        <v>1</v>
      </c>
      <c r="I67" s="8">
        <f t="shared" si="14"/>
        <v>3</v>
      </c>
      <c r="J67" s="8">
        <f t="shared" si="15"/>
        <v>718.04</v>
      </c>
      <c r="K67" s="8"/>
      <c r="L67" s="8">
        <v>1177.24</v>
      </c>
      <c r="M67" s="9">
        <f t="shared" ref="M67:M97" si="16">ROUND(J67/L67-1,2)</f>
        <v>-0.39</v>
      </c>
      <c r="N67" s="8">
        <v>1296.6600000000001</v>
      </c>
      <c r="O67" s="8">
        <v>1177</v>
      </c>
      <c r="P67" s="10">
        <f t="shared" si="6"/>
        <v>5885</v>
      </c>
      <c r="Q67" s="10">
        <f t="shared" si="7"/>
        <v>29425</v>
      </c>
      <c r="R67" s="11">
        <f t="shared" si="8"/>
        <v>35310</v>
      </c>
      <c r="S67" s="3">
        <f t="shared" si="9"/>
        <v>35310</v>
      </c>
    </row>
    <row r="68" spans="1:19" x14ac:dyDescent="0.3">
      <c r="A68" s="12">
        <v>457</v>
      </c>
      <c r="B68" s="8" t="s">
        <v>65</v>
      </c>
      <c r="C68" s="8">
        <v>378.53</v>
      </c>
      <c r="D68" s="8">
        <v>653.24</v>
      </c>
      <c r="E68" s="8">
        <v>368.91</v>
      </c>
      <c r="F68" s="8">
        <f t="shared" si="11"/>
        <v>1</v>
      </c>
      <c r="G68" s="8">
        <f t="shared" si="12"/>
        <v>1</v>
      </c>
      <c r="H68" s="8">
        <f t="shared" si="13"/>
        <v>1</v>
      </c>
      <c r="I68" s="8">
        <f t="shared" si="14"/>
        <v>3</v>
      </c>
      <c r="J68" s="8">
        <f t="shared" si="15"/>
        <v>466.89</v>
      </c>
      <c r="K68" s="8"/>
      <c r="L68" s="8">
        <v>708.71</v>
      </c>
      <c r="M68" s="9">
        <f t="shared" si="16"/>
        <v>-0.34</v>
      </c>
      <c r="N68" s="8">
        <v>832.51</v>
      </c>
      <c r="O68" s="8">
        <v>709</v>
      </c>
      <c r="P68" s="10">
        <f t="shared" si="6"/>
        <v>3545</v>
      </c>
      <c r="Q68" s="10">
        <f t="shared" si="7"/>
        <v>17725</v>
      </c>
      <c r="R68" s="11">
        <f t="shared" si="8"/>
        <v>21270</v>
      </c>
      <c r="S68" s="3">
        <f t="shared" si="9"/>
        <v>21270</v>
      </c>
    </row>
    <row r="69" spans="1:19" x14ac:dyDescent="0.3">
      <c r="A69" s="12">
        <v>458</v>
      </c>
      <c r="B69" s="8" t="s">
        <v>66</v>
      </c>
      <c r="C69" s="8">
        <v>108.23</v>
      </c>
      <c r="D69" s="8">
        <v>153.81</v>
      </c>
      <c r="E69" s="8">
        <v>140.25</v>
      </c>
      <c r="F69" s="8">
        <f t="shared" si="11"/>
        <v>1</v>
      </c>
      <c r="G69" s="8">
        <f t="shared" si="12"/>
        <v>1</v>
      </c>
      <c r="H69" s="8">
        <f t="shared" si="13"/>
        <v>1</v>
      </c>
      <c r="I69" s="8">
        <f t="shared" si="14"/>
        <v>3</v>
      </c>
      <c r="J69" s="8">
        <f t="shared" si="15"/>
        <v>134.1</v>
      </c>
      <c r="K69" s="8"/>
      <c r="L69" s="8">
        <v>164.95</v>
      </c>
      <c r="M69" s="9">
        <f t="shared" si="16"/>
        <v>-0.19</v>
      </c>
      <c r="N69" s="8">
        <v>197.94</v>
      </c>
      <c r="O69" s="8">
        <v>165</v>
      </c>
      <c r="P69" s="10">
        <f t="shared" si="6"/>
        <v>825</v>
      </c>
      <c r="Q69" s="10">
        <f t="shared" si="7"/>
        <v>4125</v>
      </c>
      <c r="R69" s="11">
        <f t="shared" si="8"/>
        <v>4950</v>
      </c>
      <c r="S69" s="3">
        <f t="shared" si="9"/>
        <v>4950</v>
      </c>
    </row>
    <row r="70" spans="1:19" x14ac:dyDescent="0.3">
      <c r="A70" s="12">
        <v>469</v>
      </c>
      <c r="B70" s="8" t="s">
        <v>67</v>
      </c>
      <c r="C70" s="8">
        <v>590.08000000000004</v>
      </c>
      <c r="D70" s="8">
        <v>934.21</v>
      </c>
      <c r="E70" s="8">
        <v>748.01</v>
      </c>
      <c r="F70" s="8">
        <f t="shared" si="11"/>
        <v>1</v>
      </c>
      <c r="G70" s="8">
        <f t="shared" si="12"/>
        <v>1</v>
      </c>
      <c r="H70" s="8">
        <f t="shared" si="13"/>
        <v>1</v>
      </c>
      <c r="I70" s="8">
        <f t="shared" si="14"/>
        <v>3</v>
      </c>
      <c r="J70" s="8">
        <f t="shared" si="15"/>
        <v>757.43</v>
      </c>
      <c r="K70" s="8"/>
      <c r="L70" s="8">
        <v>744.92</v>
      </c>
      <c r="M70" s="9">
        <f t="shared" si="16"/>
        <v>0.02</v>
      </c>
      <c r="N70" s="8">
        <v>767.45</v>
      </c>
      <c r="O70" s="8">
        <v>745</v>
      </c>
      <c r="P70" s="10">
        <f t="shared" ref="P70:P135" si="17">O70*5</f>
        <v>3725</v>
      </c>
      <c r="Q70" s="10">
        <f t="shared" ref="Q70:Q135" si="18">O70*25</f>
        <v>18625</v>
      </c>
      <c r="R70" s="11">
        <f t="shared" ref="R70:R135" si="19">P70+Q70</f>
        <v>22350</v>
      </c>
      <c r="S70" s="3">
        <f t="shared" ref="S70:S135" si="20">O70*30</f>
        <v>22350</v>
      </c>
    </row>
    <row r="71" spans="1:19" x14ac:dyDescent="0.3">
      <c r="A71" s="12">
        <v>471</v>
      </c>
      <c r="B71" s="8" t="s">
        <v>68</v>
      </c>
      <c r="C71" s="8">
        <v>29.5</v>
      </c>
      <c r="D71" s="8">
        <v>78.5</v>
      </c>
      <c r="E71" s="8">
        <v>20.399999999999999</v>
      </c>
      <c r="F71" s="8">
        <f t="shared" si="11"/>
        <v>1</v>
      </c>
      <c r="G71" s="8">
        <f t="shared" si="12"/>
        <v>1</v>
      </c>
      <c r="H71" s="8">
        <f t="shared" si="13"/>
        <v>1</v>
      </c>
      <c r="I71" s="8">
        <f t="shared" si="14"/>
        <v>3</v>
      </c>
      <c r="J71" s="8">
        <f t="shared" si="15"/>
        <v>42.8</v>
      </c>
      <c r="K71" s="8"/>
      <c r="L71" s="8">
        <v>316</v>
      </c>
      <c r="M71" s="9">
        <f t="shared" si="16"/>
        <v>-0.86</v>
      </c>
      <c r="N71" s="8">
        <v>316</v>
      </c>
      <c r="O71" s="8">
        <v>80</v>
      </c>
      <c r="P71" s="10">
        <f t="shared" si="17"/>
        <v>400</v>
      </c>
      <c r="Q71" s="10">
        <f t="shared" si="18"/>
        <v>2000</v>
      </c>
      <c r="R71" s="11">
        <f t="shared" si="19"/>
        <v>2400</v>
      </c>
      <c r="S71" s="3">
        <f t="shared" si="20"/>
        <v>2400</v>
      </c>
    </row>
    <row r="72" spans="1:19" x14ac:dyDescent="0.3">
      <c r="A72" s="12">
        <v>473</v>
      </c>
      <c r="B72" s="8" t="s">
        <v>69</v>
      </c>
      <c r="C72" s="8">
        <v>15</v>
      </c>
      <c r="D72" s="8">
        <v>36.700000000000003</v>
      </c>
      <c r="E72" s="8">
        <v>43.8</v>
      </c>
      <c r="F72" s="8">
        <f t="shared" si="11"/>
        <v>1</v>
      </c>
      <c r="G72" s="8">
        <f t="shared" si="12"/>
        <v>1</v>
      </c>
      <c r="H72" s="8">
        <f t="shared" si="13"/>
        <v>1</v>
      </c>
      <c r="I72" s="8">
        <f t="shared" si="14"/>
        <v>3</v>
      </c>
      <c r="J72" s="8">
        <f t="shared" si="15"/>
        <v>31.83</v>
      </c>
      <c r="K72" s="8"/>
      <c r="L72" s="8">
        <v>71.27</v>
      </c>
      <c r="M72" s="9">
        <f t="shared" si="16"/>
        <v>-0.55000000000000004</v>
      </c>
      <c r="N72" s="8">
        <v>73.209999999999994</v>
      </c>
      <c r="O72" s="8">
        <v>50</v>
      </c>
      <c r="P72" s="10">
        <f t="shared" si="17"/>
        <v>250</v>
      </c>
      <c r="Q72" s="10">
        <f t="shared" si="18"/>
        <v>1250</v>
      </c>
      <c r="R72" s="11">
        <f t="shared" si="19"/>
        <v>1500</v>
      </c>
      <c r="S72" s="3">
        <f t="shared" si="20"/>
        <v>1500</v>
      </c>
    </row>
    <row r="73" spans="1:19" x14ac:dyDescent="0.3">
      <c r="A73" s="12">
        <v>479</v>
      </c>
      <c r="B73" s="8" t="s">
        <v>70</v>
      </c>
      <c r="C73" s="8">
        <v>69.900000000000006</v>
      </c>
      <c r="D73" s="8">
        <v>80.8</v>
      </c>
      <c r="E73" s="8">
        <v>109.2</v>
      </c>
      <c r="F73" s="8">
        <f t="shared" si="11"/>
        <v>1</v>
      </c>
      <c r="G73" s="8">
        <f t="shared" si="12"/>
        <v>1</v>
      </c>
      <c r="H73" s="8">
        <f t="shared" si="13"/>
        <v>1</v>
      </c>
      <c r="I73" s="8">
        <f t="shared" si="14"/>
        <v>3</v>
      </c>
      <c r="J73" s="8">
        <f t="shared" si="15"/>
        <v>86.63</v>
      </c>
      <c r="K73" s="8"/>
      <c r="L73" s="8">
        <v>216.42</v>
      </c>
      <c r="M73" s="9">
        <f t="shared" si="16"/>
        <v>-0.6</v>
      </c>
      <c r="N73" s="8">
        <v>224.34</v>
      </c>
      <c r="O73" s="8">
        <v>110</v>
      </c>
      <c r="P73" s="10">
        <f t="shared" si="17"/>
        <v>550</v>
      </c>
      <c r="Q73" s="10">
        <f t="shared" si="18"/>
        <v>2750</v>
      </c>
      <c r="R73" s="11">
        <f t="shared" si="19"/>
        <v>3300</v>
      </c>
      <c r="S73" s="3">
        <f t="shared" si="20"/>
        <v>3300</v>
      </c>
    </row>
    <row r="74" spans="1:19" x14ac:dyDescent="0.3">
      <c r="A74" s="12">
        <v>486</v>
      </c>
      <c r="B74" s="8" t="s">
        <v>71</v>
      </c>
      <c r="C74" s="8">
        <v>9.9</v>
      </c>
      <c r="D74" s="8">
        <v>9.8000000000000007</v>
      </c>
      <c r="E74" s="8"/>
      <c r="F74" s="8">
        <f t="shared" si="11"/>
        <v>1</v>
      </c>
      <c r="G74" s="8">
        <f t="shared" si="12"/>
        <v>1</v>
      </c>
      <c r="H74" s="8">
        <f t="shared" si="13"/>
        <v>0</v>
      </c>
      <c r="I74" s="8">
        <f t="shared" si="14"/>
        <v>2</v>
      </c>
      <c r="J74" s="8">
        <f t="shared" si="15"/>
        <v>9.85</v>
      </c>
      <c r="K74" s="8"/>
      <c r="L74" s="8">
        <v>61.95</v>
      </c>
      <c r="M74" s="9">
        <f t="shared" si="16"/>
        <v>-0.84</v>
      </c>
      <c r="N74" s="8">
        <v>61.95</v>
      </c>
      <c r="O74" s="8">
        <v>10</v>
      </c>
      <c r="P74" s="10">
        <f t="shared" si="17"/>
        <v>50</v>
      </c>
      <c r="Q74" s="10">
        <f t="shared" si="18"/>
        <v>250</v>
      </c>
      <c r="R74" s="11">
        <f t="shared" si="19"/>
        <v>300</v>
      </c>
      <c r="S74" s="3">
        <f t="shared" si="20"/>
        <v>300</v>
      </c>
    </row>
    <row r="75" spans="1:19" x14ac:dyDescent="0.3">
      <c r="A75" s="12">
        <v>489</v>
      </c>
      <c r="B75" s="8" t="s">
        <v>72</v>
      </c>
      <c r="C75" s="8">
        <v>342.93</v>
      </c>
      <c r="D75" s="8">
        <v>502.46</v>
      </c>
      <c r="E75" s="8">
        <v>470.23</v>
      </c>
      <c r="F75" s="8">
        <f t="shared" si="11"/>
        <v>1</v>
      </c>
      <c r="G75" s="8">
        <f t="shared" si="12"/>
        <v>1</v>
      </c>
      <c r="H75" s="8">
        <f t="shared" si="13"/>
        <v>1</v>
      </c>
      <c r="I75" s="8">
        <f t="shared" si="14"/>
        <v>3</v>
      </c>
      <c r="J75" s="8">
        <f t="shared" si="15"/>
        <v>438.54</v>
      </c>
      <c r="K75" s="8"/>
      <c r="L75" s="8">
        <v>844.26</v>
      </c>
      <c r="M75" s="9">
        <f t="shared" si="16"/>
        <v>-0.48</v>
      </c>
      <c r="N75" s="8">
        <v>813.42</v>
      </c>
      <c r="O75" s="8">
        <v>844</v>
      </c>
      <c r="P75" s="10">
        <f t="shared" si="17"/>
        <v>4220</v>
      </c>
      <c r="Q75" s="10">
        <f t="shared" si="18"/>
        <v>21100</v>
      </c>
      <c r="R75" s="11">
        <f t="shared" si="19"/>
        <v>25320</v>
      </c>
      <c r="S75" s="3">
        <f t="shared" si="20"/>
        <v>25320</v>
      </c>
    </row>
    <row r="76" spans="1:19" x14ac:dyDescent="0.3">
      <c r="A76" s="12">
        <v>499</v>
      </c>
      <c r="B76" s="8" t="s">
        <v>73</v>
      </c>
      <c r="C76" s="8">
        <v>329.25</v>
      </c>
      <c r="D76" s="8">
        <v>317</v>
      </c>
      <c r="E76" s="8">
        <v>283.7</v>
      </c>
      <c r="F76" s="8">
        <f t="shared" si="11"/>
        <v>1</v>
      </c>
      <c r="G76" s="8">
        <f t="shared" si="12"/>
        <v>1</v>
      </c>
      <c r="H76" s="8">
        <f t="shared" si="13"/>
        <v>1</v>
      </c>
      <c r="I76" s="8">
        <f t="shared" si="14"/>
        <v>3</v>
      </c>
      <c r="J76" s="8">
        <f t="shared" si="15"/>
        <v>309.98</v>
      </c>
      <c r="K76" s="8"/>
      <c r="L76" s="8">
        <v>499.8</v>
      </c>
      <c r="M76" s="9">
        <f t="shared" si="16"/>
        <v>-0.38</v>
      </c>
      <c r="N76" s="8">
        <v>529.91</v>
      </c>
      <c r="O76" s="8">
        <v>500</v>
      </c>
      <c r="P76" s="10">
        <f t="shared" si="17"/>
        <v>2500</v>
      </c>
      <c r="Q76" s="10">
        <f t="shared" si="18"/>
        <v>12500</v>
      </c>
      <c r="R76" s="11">
        <f t="shared" si="19"/>
        <v>15000</v>
      </c>
      <c r="S76" s="3">
        <f t="shared" si="20"/>
        <v>15000</v>
      </c>
    </row>
    <row r="77" spans="1:19" x14ac:dyDescent="0.3">
      <c r="A77" s="12">
        <v>510</v>
      </c>
      <c r="B77" s="8" t="s">
        <v>74</v>
      </c>
      <c r="C77" s="8">
        <v>27.5</v>
      </c>
      <c r="D77" s="8">
        <v>29.1</v>
      </c>
      <c r="E77" s="8">
        <v>28</v>
      </c>
      <c r="F77" s="8">
        <f t="shared" si="11"/>
        <v>1</v>
      </c>
      <c r="G77" s="8">
        <f t="shared" si="12"/>
        <v>1</v>
      </c>
      <c r="H77" s="8">
        <f t="shared" si="13"/>
        <v>1</v>
      </c>
      <c r="I77" s="8">
        <f t="shared" si="14"/>
        <v>3</v>
      </c>
      <c r="J77" s="8">
        <f t="shared" si="15"/>
        <v>28.2</v>
      </c>
      <c r="K77" s="8"/>
      <c r="L77" s="8">
        <v>60.72</v>
      </c>
      <c r="M77" s="9">
        <f t="shared" si="16"/>
        <v>-0.54</v>
      </c>
      <c r="N77" s="8">
        <v>69.069999999999993</v>
      </c>
      <c r="O77" s="8">
        <v>35</v>
      </c>
      <c r="P77" s="10">
        <f t="shared" si="17"/>
        <v>175</v>
      </c>
      <c r="Q77" s="10">
        <f t="shared" si="18"/>
        <v>875</v>
      </c>
      <c r="R77" s="11">
        <f t="shared" si="19"/>
        <v>1050</v>
      </c>
      <c r="S77" s="3">
        <f t="shared" si="20"/>
        <v>1050</v>
      </c>
    </row>
    <row r="78" spans="1:19" x14ac:dyDescent="0.3">
      <c r="A78" s="12">
        <v>511</v>
      </c>
      <c r="B78" s="8" t="s">
        <v>75</v>
      </c>
      <c r="C78" s="8">
        <v>24.8</v>
      </c>
      <c r="D78" s="8">
        <v>12.9</v>
      </c>
      <c r="E78" s="8">
        <v>17.3</v>
      </c>
      <c r="F78" s="8">
        <f t="shared" si="11"/>
        <v>1</v>
      </c>
      <c r="G78" s="8">
        <f t="shared" si="12"/>
        <v>1</v>
      </c>
      <c r="H78" s="8">
        <f t="shared" si="13"/>
        <v>1</v>
      </c>
      <c r="I78" s="8">
        <f t="shared" si="14"/>
        <v>3</v>
      </c>
      <c r="J78" s="8">
        <f t="shared" si="15"/>
        <v>18.329999999999998</v>
      </c>
      <c r="K78" s="8"/>
      <c r="L78" s="8">
        <v>45.01</v>
      </c>
      <c r="M78" s="9">
        <f t="shared" si="16"/>
        <v>-0.59</v>
      </c>
      <c r="N78" s="8">
        <v>45.46</v>
      </c>
      <c r="O78" s="8">
        <v>25</v>
      </c>
      <c r="P78" s="10">
        <f t="shared" si="17"/>
        <v>125</v>
      </c>
      <c r="Q78" s="10">
        <f t="shared" si="18"/>
        <v>625</v>
      </c>
      <c r="R78" s="11">
        <f t="shared" si="19"/>
        <v>750</v>
      </c>
      <c r="S78" s="3">
        <f t="shared" si="20"/>
        <v>750</v>
      </c>
    </row>
    <row r="79" spans="1:19" x14ac:dyDescent="0.3">
      <c r="A79" s="12">
        <v>517</v>
      </c>
      <c r="B79" s="8" t="s">
        <v>76</v>
      </c>
      <c r="C79" s="13">
        <v>1008.82</v>
      </c>
      <c r="D79" s="13">
        <v>1031.48</v>
      </c>
      <c r="E79" s="8">
        <v>663.64</v>
      </c>
      <c r="F79" s="8">
        <f t="shared" si="11"/>
        <v>1</v>
      </c>
      <c r="G79" s="8">
        <f t="shared" si="12"/>
        <v>1</v>
      </c>
      <c r="H79" s="8">
        <f t="shared" si="13"/>
        <v>1</v>
      </c>
      <c r="I79" s="8">
        <f t="shared" si="14"/>
        <v>3</v>
      </c>
      <c r="J79" s="8">
        <f t="shared" si="15"/>
        <v>901.31</v>
      </c>
      <c r="K79" s="8"/>
      <c r="L79" s="8">
        <v>904.6</v>
      </c>
      <c r="M79" s="9">
        <f t="shared" si="16"/>
        <v>0</v>
      </c>
      <c r="N79" s="8">
        <v>960.37</v>
      </c>
      <c r="O79" s="8">
        <v>905</v>
      </c>
      <c r="P79" s="10">
        <f t="shared" si="17"/>
        <v>4525</v>
      </c>
      <c r="Q79" s="10">
        <f t="shared" si="18"/>
        <v>22625</v>
      </c>
      <c r="R79" s="11">
        <f t="shared" si="19"/>
        <v>27150</v>
      </c>
      <c r="S79" s="3">
        <f t="shared" si="20"/>
        <v>27150</v>
      </c>
    </row>
    <row r="80" spans="1:19" x14ac:dyDescent="0.3">
      <c r="A80" s="12">
        <v>519</v>
      </c>
      <c r="B80" s="8" t="s">
        <v>77</v>
      </c>
      <c r="C80" s="8">
        <v>12.6</v>
      </c>
      <c r="D80" s="8">
        <v>19.5</v>
      </c>
      <c r="E80" s="8">
        <v>4.2</v>
      </c>
      <c r="F80" s="8">
        <f t="shared" si="11"/>
        <v>1</v>
      </c>
      <c r="G80" s="8">
        <f t="shared" si="12"/>
        <v>1</v>
      </c>
      <c r="H80" s="8">
        <f t="shared" si="13"/>
        <v>1</v>
      </c>
      <c r="I80" s="8">
        <f t="shared" si="14"/>
        <v>3</v>
      </c>
      <c r="J80" s="8">
        <f t="shared" si="15"/>
        <v>12.1</v>
      </c>
      <c r="K80" s="8"/>
      <c r="L80" s="8">
        <v>73.150000000000006</v>
      </c>
      <c r="M80" s="9">
        <f t="shared" si="16"/>
        <v>-0.83</v>
      </c>
      <c r="N80" s="8">
        <v>76.41</v>
      </c>
      <c r="O80" s="8">
        <v>20</v>
      </c>
      <c r="P80" s="10">
        <f t="shared" si="17"/>
        <v>100</v>
      </c>
      <c r="Q80" s="10">
        <f t="shared" si="18"/>
        <v>500</v>
      </c>
      <c r="R80" s="11">
        <f t="shared" si="19"/>
        <v>600</v>
      </c>
      <c r="S80" s="3">
        <f t="shared" si="20"/>
        <v>600</v>
      </c>
    </row>
    <row r="81" spans="1:19" x14ac:dyDescent="0.3">
      <c r="A81" s="12">
        <v>524</v>
      </c>
      <c r="B81" s="8" t="s">
        <v>78</v>
      </c>
      <c r="C81" s="8">
        <v>78.099999999999994</v>
      </c>
      <c r="D81" s="8">
        <v>82.6</v>
      </c>
      <c r="E81" s="8">
        <v>89.3</v>
      </c>
      <c r="F81" s="8">
        <f t="shared" si="11"/>
        <v>1</v>
      </c>
      <c r="G81" s="8">
        <f t="shared" si="12"/>
        <v>1</v>
      </c>
      <c r="H81" s="8">
        <f t="shared" si="13"/>
        <v>1</v>
      </c>
      <c r="I81" s="8">
        <f t="shared" si="14"/>
        <v>3</v>
      </c>
      <c r="J81" s="8">
        <f t="shared" si="15"/>
        <v>83.33</v>
      </c>
      <c r="K81" s="8"/>
      <c r="L81" s="8">
        <v>178.26</v>
      </c>
      <c r="M81" s="9">
        <f t="shared" si="16"/>
        <v>-0.53</v>
      </c>
      <c r="N81" s="8">
        <v>188.68</v>
      </c>
      <c r="O81" s="8">
        <v>100</v>
      </c>
      <c r="P81" s="10">
        <f t="shared" si="17"/>
        <v>500</v>
      </c>
      <c r="Q81" s="10">
        <f t="shared" si="18"/>
        <v>2500</v>
      </c>
      <c r="R81" s="11">
        <f t="shared" si="19"/>
        <v>3000</v>
      </c>
      <c r="S81" s="3">
        <f t="shared" si="20"/>
        <v>3000</v>
      </c>
    </row>
    <row r="82" spans="1:19" x14ac:dyDescent="0.3">
      <c r="A82" s="12">
        <v>526</v>
      </c>
      <c r="B82" s="8" t="s">
        <v>79</v>
      </c>
      <c r="C82" s="8">
        <v>12.6</v>
      </c>
      <c r="D82" s="8">
        <v>13.6</v>
      </c>
      <c r="E82" s="8"/>
      <c r="F82" s="8">
        <f t="shared" si="11"/>
        <v>1</v>
      </c>
      <c r="G82" s="8">
        <f t="shared" si="12"/>
        <v>1</v>
      </c>
      <c r="H82" s="8">
        <f t="shared" si="13"/>
        <v>0</v>
      </c>
      <c r="I82" s="8">
        <f t="shared" si="14"/>
        <v>2</v>
      </c>
      <c r="J82" s="8">
        <f t="shared" si="15"/>
        <v>13.1</v>
      </c>
      <c r="K82" s="8"/>
      <c r="L82" s="8">
        <v>27.63</v>
      </c>
      <c r="M82" s="9">
        <f t="shared" si="16"/>
        <v>-0.53</v>
      </c>
      <c r="N82" s="8">
        <v>59.27</v>
      </c>
      <c r="O82" s="8">
        <v>15</v>
      </c>
      <c r="P82" s="10">
        <f t="shared" si="17"/>
        <v>75</v>
      </c>
      <c r="Q82" s="10">
        <f t="shared" si="18"/>
        <v>375</v>
      </c>
      <c r="R82" s="11">
        <f t="shared" si="19"/>
        <v>450</v>
      </c>
      <c r="S82" s="3">
        <f t="shared" si="20"/>
        <v>450</v>
      </c>
    </row>
    <row r="83" spans="1:19" x14ac:dyDescent="0.3">
      <c r="A83" s="12">
        <v>533</v>
      </c>
      <c r="B83" s="8" t="s">
        <v>80</v>
      </c>
      <c r="C83" s="8">
        <v>57.9</v>
      </c>
      <c r="D83" s="8">
        <v>73.3</v>
      </c>
      <c r="E83" s="8">
        <v>70.5</v>
      </c>
      <c r="F83" s="8">
        <f t="shared" si="11"/>
        <v>1</v>
      </c>
      <c r="G83" s="8">
        <f t="shared" si="12"/>
        <v>1</v>
      </c>
      <c r="H83" s="8">
        <f t="shared" si="13"/>
        <v>1</v>
      </c>
      <c r="I83" s="8">
        <f t="shared" si="14"/>
        <v>3</v>
      </c>
      <c r="J83" s="8">
        <f t="shared" si="15"/>
        <v>67.23</v>
      </c>
      <c r="K83" s="8"/>
      <c r="L83" s="8">
        <v>189.79</v>
      </c>
      <c r="M83" s="9">
        <f t="shared" si="16"/>
        <v>-0.65</v>
      </c>
      <c r="N83" s="8">
        <v>191.68</v>
      </c>
      <c r="O83" s="8">
        <v>75</v>
      </c>
      <c r="P83" s="10">
        <f t="shared" si="17"/>
        <v>375</v>
      </c>
      <c r="Q83" s="10">
        <f t="shared" si="18"/>
        <v>1875</v>
      </c>
      <c r="R83" s="11">
        <f t="shared" si="19"/>
        <v>2250</v>
      </c>
      <c r="S83" s="3">
        <f t="shared" si="20"/>
        <v>2250</v>
      </c>
    </row>
    <row r="84" spans="1:19" x14ac:dyDescent="0.3">
      <c r="A84" s="12">
        <v>536</v>
      </c>
      <c r="B84" s="8" t="s">
        <v>81</v>
      </c>
      <c r="C84" s="8"/>
      <c r="D84" s="8">
        <v>25.3</v>
      </c>
      <c r="E84" s="8">
        <v>14.8</v>
      </c>
      <c r="F84" s="8">
        <f t="shared" si="11"/>
        <v>0</v>
      </c>
      <c r="G84" s="8">
        <f t="shared" si="12"/>
        <v>1</v>
      </c>
      <c r="H84" s="8">
        <f t="shared" si="13"/>
        <v>1</v>
      </c>
      <c r="I84" s="8">
        <f t="shared" si="14"/>
        <v>2</v>
      </c>
      <c r="J84" s="8">
        <f t="shared" si="15"/>
        <v>20.05</v>
      </c>
      <c r="K84" s="8"/>
      <c r="L84" s="8">
        <v>75.209999999999994</v>
      </c>
      <c r="M84" s="9">
        <f t="shared" si="16"/>
        <v>-0.73</v>
      </c>
      <c r="N84" s="8">
        <v>75.209999999999994</v>
      </c>
      <c r="O84" s="8">
        <v>25</v>
      </c>
      <c r="P84" s="10">
        <f t="shared" si="17"/>
        <v>125</v>
      </c>
      <c r="Q84" s="10">
        <f t="shared" si="18"/>
        <v>625</v>
      </c>
      <c r="R84" s="11">
        <f t="shared" si="19"/>
        <v>750</v>
      </c>
      <c r="S84" s="3">
        <f t="shared" si="20"/>
        <v>750</v>
      </c>
    </row>
    <row r="85" spans="1:19" x14ac:dyDescent="0.3">
      <c r="A85" s="12">
        <v>537</v>
      </c>
      <c r="B85" s="8" t="s">
        <v>82</v>
      </c>
      <c r="C85" s="8">
        <v>96.6</v>
      </c>
      <c r="D85" s="8">
        <v>53.1</v>
      </c>
      <c r="E85" s="8">
        <v>82</v>
      </c>
      <c r="F85" s="8">
        <f t="shared" si="11"/>
        <v>1</v>
      </c>
      <c r="G85" s="8">
        <f t="shared" si="12"/>
        <v>1</v>
      </c>
      <c r="H85" s="8">
        <f t="shared" si="13"/>
        <v>1</v>
      </c>
      <c r="I85" s="8">
        <f t="shared" si="14"/>
        <v>3</v>
      </c>
      <c r="J85" s="8">
        <f t="shared" si="15"/>
        <v>77.23</v>
      </c>
      <c r="K85" s="8"/>
      <c r="L85" s="8">
        <v>141.46</v>
      </c>
      <c r="M85" s="9">
        <f t="shared" si="16"/>
        <v>-0.45</v>
      </c>
      <c r="N85" s="8">
        <v>169.74</v>
      </c>
      <c r="O85" s="8">
        <v>100</v>
      </c>
      <c r="P85" s="10">
        <f t="shared" si="17"/>
        <v>500</v>
      </c>
      <c r="Q85" s="10">
        <f t="shared" si="18"/>
        <v>2500</v>
      </c>
      <c r="R85" s="11">
        <f t="shared" si="19"/>
        <v>3000</v>
      </c>
      <c r="S85" s="3">
        <f t="shared" si="20"/>
        <v>3000</v>
      </c>
    </row>
    <row r="86" spans="1:19" x14ac:dyDescent="0.3">
      <c r="A86" s="12">
        <v>549</v>
      </c>
      <c r="B86" s="8" t="s">
        <v>83</v>
      </c>
      <c r="C86" s="8">
        <v>26.8</v>
      </c>
      <c r="D86" s="8">
        <v>27</v>
      </c>
      <c r="E86" s="8">
        <v>9.6999999999999993</v>
      </c>
      <c r="F86" s="8">
        <f t="shared" si="11"/>
        <v>1</v>
      </c>
      <c r="G86" s="8">
        <f t="shared" si="12"/>
        <v>1</v>
      </c>
      <c r="H86" s="8">
        <f t="shared" si="13"/>
        <v>1</v>
      </c>
      <c r="I86" s="8">
        <f t="shared" si="14"/>
        <v>3</v>
      </c>
      <c r="J86" s="8">
        <f t="shared" si="15"/>
        <v>21.17</v>
      </c>
      <c r="K86" s="8"/>
      <c r="L86" s="8">
        <v>59.1</v>
      </c>
      <c r="M86" s="9">
        <f t="shared" si="16"/>
        <v>-0.64</v>
      </c>
      <c r="N86" s="8">
        <v>59.1</v>
      </c>
      <c r="O86" s="8">
        <v>30</v>
      </c>
      <c r="P86" s="10">
        <f t="shared" si="17"/>
        <v>150</v>
      </c>
      <c r="Q86" s="10">
        <f t="shared" si="18"/>
        <v>750</v>
      </c>
      <c r="R86" s="11">
        <f t="shared" si="19"/>
        <v>900</v>
      </c>
      <c r="S86" s="3">
        <f t="shared" si="20"/>
        <v>900</v>
      </c>
    </row>
    <row r="87" spans="1:19" x14ac:dyDescent="0.3">
      <c r="A87" s="12">
        <v>556</v>
      </c>
      <c r="B87" s="8" t="s">
        <v>3</v>
      </c>
      <c r="C87" s="8">
        <v>31</v>
      </c>
      <c r="D87" s="8">
        <v>33.799999999999997</v>
      </c>
      <c r="E87" s="8">
        <v>18.5</v>
      </c>
      <c r="F87" s="8">
        <f t="shared" si="11"/>
        <v>1</v>
      </c>
      <c r="G87" s="8">
        <f t="shared" si="12"/>
        <v>1</v>
      </c>
      <c r="H87" s="8">
        <f t="shared" si="13"/>
        <v>1</v>
      </c>
      <c r="I87" s="8">
        <f t="shared" si="14"/>
        <v>3</v>
      </c>
      <c r="J87" s="8">
        <f t="shared" si="15"/>
        <v>27.77</v>
      </c>
      <c r="K87" s="8"/>
      <c r="L87" s="8">
        <v>121.57</v>
      </c>
      <c r="M87" s="9">
        <f t="shared" si="16"/>
        <v>-0.77</v>
      </c>
      <c r="N87" s="8">
        <v>129.74</v>
      </c>
      <c r="O87" s="8">
        <v>40</v>
      </c>
      <c r="P87" s="10">
        <f t="shared" si="17"/>
        <v>200</v>
      </c>
      <c r="Q87" s="10">
        <f t="shared" si="18"/>
        <v>1000</v>
      </c>
      <c r="R87" s="11">
        <f t="shared" si="19"/>
        <v>1200</v>
      </c>
      <c r="S87" s="3">
        <f t="shared" si="20"/>
        <v>1200</v>
      </c>
    </row>
    <row r="88" spans="1:19" x14ac:dyDescent="0.3">
      <c r="A88" s="12">
        <v>566</v>
      </c>
      <c r="B88" s="8" t="s">
        <v>84</v>
      </c>
      <c r="C88" s="13">
        <v>5372.96</v>
      </c>
      <c r="D88" s="13">
        <v>5107.6499999999996</v>
      </c>
      <c r="E88" s="13">
        <v>3053.35</v>
      </c>
      <c r="F88" s="8">
        <f t="shared" si="11"/>
        <v>1</v>
      </c>
      <c r="G88" s="8">
        <f t="shared" si="12"/>
        <v>1</v>
      </c>
      <c r="H88" s="8">
        <f t="shared" si="13"/>
        <v>1</v>
      </c>
      <c r="I88" s="8">
        <f t="shared" si="14"/>
        <v>3</v>
      </c>
      <c r="J88" s="8">
        <f t="shared" si="15"/>
        <v>4511.32</v>
      </c>
      <c r="K88" s="8"/>
      <c r="L88" s="8">
        <v>5221.9799999999996</v>
      </c>
      <c r="M88" s="9">
        <f t="shared" si="16"/>
        <v>-0.14000000000000001</v>
      </c>
      <c r="N88" s="8">
        <v>5718</v>
      </c>
      <c r="O88" s="8">
        <f>5500+710</f>
        <v>6210</v>
      </c>
      <c r="P88" s="10">
        <f t="shared" si="17"/>
        <v>31050</v>
      </c>
      <c r="Q88" s="10">
        <f t="shared" si="18"/>
        <v>155250</v>
      </c>
      <c r="R88" s="11">
        <f t="shared" si="19"/>
        <v>186300</v>
      </c>
      <c r="S88" s="3">
        <f t="shared" si="20"/>
        <v>186300</v>
      </c>
    </row>
    <row r="89" spans="1:19" x14ac:dyDescent="0.3">
      <c r="A89" s="12">
        <v>575</v>
      </c>
      <c r="B89" s="8" t="s">
        <v>85</v>
      </c>
      <c r="C89" s="8">
        <v>12.6</v>
      </c>
      <c r="D89" s="8">
        <v>14.8</v>
      </c>
      <c r="E89" s="8">
        <v>14.8</v>
      </c>
      <c r="F89" s="8">
        <f t="shared" si="11"/>
        <v>1</v>
      </c>
      <c r="G89" s="8">
        <f t="shared" si="12"/>
        <v>1</v>
      </c>
      <c r="H89" s="8">
        <f t="shared" si="13"/>
        <v>1</v>
      </c>
      <c r="I89" s="8">
        <f t="shared" si="14"/>
        <v>3</v>
      </c>
      <c r="J89" s="8">
        <f t="shared" si="15"/>
        <v>14.07</v>
      </c>
      <c r="K89" s="8"/>
      <c r="L89" s="8">
        <v>29.34</v>
      </c>
      <c r="M89" s="9">
        <f t="shared" si="16"/>
        <v>-0.52</v>
      </c>
      <c r="N89" s="8">
        <v>34.15</v>
      </c>
      <c r="O89" s="8">
        <v>15</v>
      </c>
      <c r="P89" s="10">
        <f t="shared" si="17"/>
        <v>75</v>
      </c>
      <c r="Q89" s="10">
        <f t="shared" si="18"/>
        <v>375</v>
      </c>
      <c r="R89" s="11">
        <f t="shared" si="19"/>
        <v>450</v>
      </c>
      <c r="S89" s="3">
        <f t="shared" si="20"/>
        <v>450</v>
      </c>
    </row>
    <row r="90" spans="1:19" x14ac:dyDescent="0.3">
      <c r="A90" s="12">
        <v>581</v>
      </c>
      <c r="B90" s="8" t="s">
        <v>86</v>
      </c>
      <c r="C90" s="8">
        <v>13.8</v>
      </c>
      <c r="D90" s="8">
        <v>17.2</v>
      </c>
      <c r="E90" s="8">
        <v>10.5</v>
      </c>
      <c r="F90" s="8">
        <f t="shared" si="11"/>
        <v>1</v>
      </c>
      <c r="G90" s="8">
        <f t="shared" si="12"/>
        <v>1</v>
      </c>
      <c r="H90" s="8">
        <f t="shared" si="13"/>
        <v>1</v>
      </c>
      <c r="I90" s="8">
        <f t="shared" si="14"/>
        <v>3</v>
      </c>
      <c r="J90" s="8">
        <f t="shared" si="15"/>
        <v>13.83</v>
      </c>
      <c r="K90" s="8"/>
      <c r="L90" s="8">
        <v>59.64</v>
      </c>
      <c r="M90" s="9">
        <f t="shared" si="16"/>
        <v>-0.77</v>
      </c>
      <c r="N90" s="8">
        <v>59.64</v>
      </c>
      <c r="O90" s="8">
        <v>20</v>
      </c>
      <c r="P90" s="10">
        <f t="shared" si="17"/>
        <v>100</v>
      </c>
      <c r="Q90" s="10">
        <f t="shared" si="18"/>
        <v>500</v>
      </c>
      <c r="R90" s="11">
        <f t="shared" si="19"/>
        <v>600</v>
      </c>
      <c r="S90" s="3">
        <f t="shared" si="20"/>
        <v>600</v>
      </c>
    </row>
    <row r="91" spans="1:19" x14ac:dyDescent="0.3">
      <c r="A91" s="12">
        <v>584</v>
      </c>
      <c r="B91" s="8" t="s">
        <v>87</v>
      </c>
      <c r="C91" s="8">
        <v>248.19</v>
      </c>
      <c r="D91" s="8">
        <v>218.99</v>
      </c>
      <c r="E91" s="8">
        <v>201.14</v>
      </c>
      <c r="F91" s="8">
        <f t="shared" si="11"/>
        <v>1</v>
      </c>
      <c r="G91" s="8">
        <f t="shared" si="12"/>
        <v>1</v>
      </c>
      <c r="H91" s="8">
        <f t="shared" si="13"/>
        <v>1</v>
      </c>
      <c r="I91" s="8">
        <f t="shared" si="14"/>
        <v>3</v>
      </c>
      <c r="J91" s="8">
        <f t="shared" si="15"/>
        <v>222.77</v>
      </c>
      <c r="K91" s="8"/>
      <c r="L91" s="8">
        <v>422.52</v>
      </c>
      <c r="M91" s="9">
        <f t="shared" si="16"/>
        <v>-0.47</v>
      </c>
      <c r="N91" s="8">
        <v>411.25</v>
      </c>
      <c r="O91" s="8">
        <v>422</v>
      </c>
      <c r="P91" s="10">
        <f t="shared" si="17"/>
        <v>2110</v>
      </c>
      <c r="Q91" s="10">
        <f t="shared" si="18"/>
        <v>10550</v>
      </c>
      <c r="R91" s="11">
        <f t="shared" si="19"/>
        <v>12660</v>
      </c>
      <c r="S91" s="3">
        <f t="shared" si="20"/>
        <v>12660</v>
      </c>
    </row>
    <row r="92" spans="1:19" x14ac:dyDescent="0.3">
      <c r="A92" s="12">
        <v>608</v>
      </c>
      <c r="B92" s="8" t="s">
        <v>88</v>
      </c>
      <c r="C92" s="8">
        <v>12</v>
      </c>
      <c r="D92" s="8">
        <v>48</v>
      </c>
      <c r="E92" s="8"/>
      <c r="F92" s="8">
        <f t="shared" si="11"/>
        <v>1</v>
      </c>
      <c r="G92" s="8">
        <f t="shared" si="12"/>
        <v>1</v>
      </c>
      <c r="H92" s="8">
        <f t="shared" si="13"/>
        <v>0</v>
      </c>
      <c r="I92" s="8">
        <f t="shared" si="14"/>
        <v>2</v>
      </c>
      <c r="J92" s="8">
        <f t="shared" si="15"/>
        <v>30</v>
      </c>
      <c r="K92" s="8"/>
      <c r="L92" s="8">
        <v>149.66999999999999</v>
      </c>
      <c r="M92" s="9">
        <f t="shared" si="16"/>
        <v>-0.8</v>
      </c>
      <c r="N92" s="8">
        <v>149.66999999999999</v>
      </c>
      <c r="O92" s="8">
        <v>50</v>
      </c>
      <c r="P92" s="10">
        <f t="shared" si="17"/>
        <v>250</v>
      </c>
      <c r="Q92" s="10">
        <f t="shared" si="18"/>
        <v>1250</v>
      </c>
      <c r="R92" s="11">
        <f t="shared" si="19"/>
        <v>1500</v>
      </c>
      <c r="S92" s="3">
        <f t="shared" si="20"/>
        <v>1500</v>
      </c>
    </row>
    <row r="93" spans="1:19" x14ac:dyDescent="0.3">
      <c r="A93" s="12">
        <v>609</v>
      </c>
      <c r="B93" s="8" t="s">
        <v>89</v>
      </c>
      <c r="C93" s="8">
        <v>259.5</v>
      </c>
      <c r="D93" s="8">
        <v>190.2</v>
      </c>
      <c r="E93" s="8">
        <v>180.9</v>
      </c>
      <c r="F93" s="8">
        <f t="shared" si="11"/>
        <v>1</v>
      </c>
      <c r="G93" s="8">
        <f t="shared" si="12"/>
        <v>1</v>
      </c>
      <c r="H93" s="8">
        <f t="shared" si="13"/>
        <v>1</v>
      </c>
      <c r="I93" s="8">
        <f t="shared" si="14"/>
        <v>3</v>
      </c>
      <c r="J93" s="8">
        <f t="shared" si="15"/>
        <v>210.2</v>
      </c>
      <c r="K93" s="8"/>
      <c r="L93" s="8">
        <v>242.62</v>
      </c>
      <c r="M93" s="9">
        <f t="shared" si="16"/>
        <v>-0.13</v>
      </c>
      <c r="N93" s="8">
        <v>264.95</v>
      </c>
      <c r="O93" s="8">
        <v>243</v>
      </c>
      <c r="P93" s="10">
        <f t="shared" si="17"/>
        <v>1215</v>
      </c>
      <c r="Q93" s="10">
        <f t="shared" si="18"/>
        <v>6075</v>
      </c>
      <c r="R93" s="11">
        <f t="shared" si="19"/>
        <v>7290</v>
      </c>
      <c r="S93" s="3">
        <f t="shared" si="20"/>
        <v>7290</v>
      </c>
    </row>
    <row r="94" spans="1:19" x14ac:dyDescent="0.3">
      <c r="A94" s="12">
        <v>611</v>
      </c>
      <c r="B94" s="8" t="s">
        <v>90</v>
      </c>
      <c r="C94" s="8">
        <v>55.4</v>
      </c>
      <c r="D94" s="8">
        <v>52</v>
      </c>
      <c r="E94" s="8">
        <v>59.3</v>
      </c>
      <c r="F94" s="8">
        <f t="shared" si="11"/>
        <v>1</v>
      </c>
      <c r="G94" s="8">
        <f t="shared" si="12"/>
        <v>1</v>
      </c>
      <c r="H94" s="8">
        <f t="shared" si="13"/>
        <v>1</v>
      </c>
      <c r="I94" s="8">
        <f t="shared" si="14"/>
        <v>3</v>
      </c>
      <c r="J94" s="8">
        <f t="shared" si="15"/>
        <v>55.57</v>
      </c>
      <c r="K94" s="8"/>
      <c r="L94" s="8">
        <v>73.900000000000006</v>
      </c>
      <c r="M94" s="9">
        <f t="shared" si="16"/>
        <v>-0.25</v>
      </c>
      <c r="N94" s="8">
        <v>73.900000000000006</v>
      </c>
      <c r="O94" s="8">
        <v>74</v>
      </c>
      <c r="P94" s="10">
        <f t="shared" si="17"/>
        <v>370</v>
      </c>
      <c r="Q94" s="10">
        <f t="shared" si="18"/>
        <v>1850</v>
      </c>
      <c r="R94" s="11">
        <f t="shared" si="19"/>
        <v>2220</v>
      </c>
      <c r="S94" s="3">
        <f t="shared" si="20"/>
        <v>2220</v>
      </c>
    </row>
    <row r="95" spans="1:19" x14ac:dyDescent="0.3">
      <c r="A95" s="12">
        <v>615</v>
      </c>
      <c r="B95" s="8" t="s">
        <v>91</v>
      </c>
      <c r="C95" s="8">
        <v>99.98</v>
      </c>
      <c r="D95" s="8">
        <v>113.8</v>
      </c>
      <c r="E95" s="8">
        <v>155.4</v>
      </c>
      <c r="F95" s="8">
        <f t="shared" si="11"/>
        <v>1</v>
      </c>
      <c r="G95" s="8">
        <f t="shared" si="12"/>
        <v>1</v>
      </c>
      <c r="H95" s="8">
        <f t="shared" si="13"/>
        <v>1</v>
      </c>
      <c r="I95" s="8">
        <f t="shared" si="14"/>
        <v>3</v>
      </c>
      <c r="J95" s="8">
        <f t="shared" si="15"/>
        <v>123.06</v>
      </c>
      <c r="K95" s="8"/>
      <c r="L95" s="8">
        <v>158.68</v>
      </c>
      <c r="M95" s="9">
        <f t="shared" si="16"/>
        <v>-0.22</v>
      </c>
      <c r="N95" s="8">
        <v>190.42</v>
      </c>
      <c r="O95" s="8">
        <v>159</v>
      </c>
      <c r="P95" s="10">
        <f t="shared" si="17"/>
        <v>795</v>
      </c>
      <c r="Q95" s="10">
        <f t="shared" si="18"/>
        <v>3975</v>
      </c>
      <c r="R95" s="11">
        <f t="shared" si="19"/>
        <v>4770</v>
      </c>
      <c r="S95" s="3">
        <f t="shared" si="20"/>
        <v>4770</v>
      </c>
    </row>
    <row r="96" spans="1:19" x14ac:dyDescent="0.3">
      <c r="A96" s="12">
        <v>619</v>
      </c>
      <c r="B96" s="8" t="s">
        <v>92</v>
      </c>
      <c r="C96" s="8">
        <v>59.9</v>
      </c>
      <c r="D96" s="8">
        <v>80.900000000000006</v>
      </c>
      <c r="E96" s="8">
        <v>48.6</v>
      </c>
      <c r="F96" s="8">
        <f t="shared" si="11"/>
        <v>1</v>
      </c>
      <c r="G96" s="8">
        <f t="shared" si="12"/>
        <v>1</v>
      </c>
      <c r="H96" s="8">
        <f t="shared" si="13"/>
        <v>1</v>
      </c>
      <c r="I96" s="8">
        <f t="shared" si="14"/>
        <v>3</v>
      </c>
      <c r="J96" s="8">
        <f t="shared" si="15"/>
        <v>63.13</v>
      </c>
      <c r="K96" s="8"/>
      <c r="L96" s="8">
        <v>150.41</v>
      </c>
      <c r="M96" s="9">
        <f t="shared" si="16"/>
        <v>-0.57999999999999996</v>
      </c>
      <c r="N96" s="8">
        <v>160.94999999999999</v>
      </c>
      <c r="O96" s="8">
        <v>100</v>
      </c>
      <c r="P96" s="10">
        <f t="shared" si="17"/>
        <v>500</v>
      </c>
      <c r="Q96" s="10">
        <f t="shared" si="18"/>
        <v>2500</v>
      </c>
      <c r="R96" s="11">
        <f t="shared" si="19"/>
        <v>3000</v>
      </c>
      <c r="S96" s="3">
        <f t="shared" si="20"/>
        <v>3000</v>
      </c>
    </row>
    <row r="97" spans="1:19" x14ac:dyDescent="0.3">
      <c r="A97" s="12">
        <v>626</v>
      </c>
      <c r="B97" s="8" t="s">
        <v>93</v>
      </c>
      <c r="C97" s="8">
        <v>5.4</v>
      </c>
      <c r="D97" s="8">
        <v>13.3</v>
      </c>
      <c r="E97" s="8">
        <v>12.9</v>
      </c>
      <c r="F97" s="8">
        <f t="shared" si="11"/>
        <v>1</v>
      </c>
      <c r="G97" s="8">
        <f t="shared" si="12"/>
        <v>1</v>
      </c>
      <c r="H97" s="8">
        <f t="shared" si="13"/>
        <v>1</v>
      </c>
      <c r="I97" s="8">
        <f t="shared" si="14"/>
        <v>3</v>
      </c>
      <c r="J97" s="8">
        <f t="shared" si="15"/>
        <v>10.53</v>
      </c>
      <c r="K97" s="8"/>
      <c r="L97" s="8">
        <v>35.409999999999997</v>
      </c>
      <c r="M97" s="9">
        <f t="shared" si="16"/>
        <v>-0.7</v>
      </c>
      <c r="N97" s="8">
        <v>35.409999999999997</v>
      </c>
      <c r="O97" s="8">
        <v>15</v>
      </c>
      <c r="P97" s="10">
        <f t="shared" si="17"/>
        <v>75</v>
      </c>
      <c r="Q97" s="10">
        <f t="shared" si="18"/>
        <v>375</v>
      </c>
      <c r="R97" s="11">
        <f t="shared" si="19"/>
        <v>450</v>
      </c>
      <c r="S97" s="3">
        <f t="shared" si="20"/>
        <v>450</v>
      </c>
    </row>
    <row r="98" spans="1:19" x14ac:dyDescent="0.3">
      <c r="A98" s="12">
        <v>630</v>
      </c>
      <c r="B98" s="8" t="s">
        <v>94</v>
      </c>
      <c r="C98" s="8">
        <v>168.36</v>
      </c>
      <c r="D98" s="8">
        <v>147.5</v>
      </c>
      <c r="E98" s="8">
        <v>150</v>
      </c>
      <c r="F98" s="8">
        <f t="shared" si="11"/>
        <v>1</v>
      </c>
      <c r="G98" s="8">
        <f t="shared" si="12"/>
        <v>1</v>
      </c>
      <c r="H98" s="8">
        <f t="shared" si="13"/>
        <v>1</v>
      </c>
      <c r="I98" s="8">
        <f t="shared" si="14"/>
        <v>3</v>
      </c>
      <c r="J98" s="8">
        <f t="shared" si="15"/>
        <v>155.29</v>
      </c>
      <c r="K98" s="8"/>
      <c r="L98" s="8">
        <v>283.38</v>
      </c>
      <c r="M98" s="9">
        <f t="shared" ref="M98:M130" si="21">ROUND(J98/L98-1,2)</f>
        <v>-0.45</v>
      </c>
      <c r="N98" s="8">
        <v>287.98</v>
      </c>
      <c r="O98" s="8">
        <v>180</v>
      </c>
      <c r="P98" s="10">
        <f t="shared" si="17"/>
        <v>900</v>
      </c>
      <c r="Q98" s="10">
        <f t="shared" si="18"/>
        <v>4500</v>
      </c>
      <c r="R98" s="11">
        <f t="shared" si="19"/>
        <v>5400</v>
      </c>
      <c r="S98" s="3">
        <f t="shared" si="20"/>
        <v>5400</v>
      </c>
    </row>
    <row r="99" spans="1:19" x14ac:dyDescent="0.3">
      <c r="A99" s="12">
        <v>632</v>
      </c>
      <c r="B99" s="8" t="s">
        <v>95</v>
      </c>
      <c r="C99" s="8">
        <v>83.1</v>
      </c>
      <c r="D99" s="8">
        <v>76.2</v>
      </c>
      <c r="E99" s="8">
        <v>68.099999999999994</v>
      </c>
      <c r="F99" s="8">
        <f t="shared" si="11"/>
        <v>1</v>
      </c>
      <c r="G99" s="8">
        <f t="shared" si="12"/>
        <v>1</v>
      </c>
      <c r="H99" s="8">
        <f t="shared" si="13"/>
        <v>1</v>
      </c>
      <c r="I99" s="8">
        <f t="shared" si="14"/>
        <v>3</v>
      </c>
      <c r="J99" s="8">
        <f t="shared" si="15"/>
        <v>75.8</v>
      </c>
      <c r="K99" s="8"/>
      <c r="L99" s="8">
        <v>94.41</v>
      </c>
      <c r="M99" s="9">
        <f t="shared" si="21"/>
        <v>-0.2</v>
      </c>
      <c r="N99" s="8">
        <v>113.29</v>
      </c>
      <c r="O99" s="8">
        <v>95</v>
      </c>
      <c r="P99" s="10">
        <f t="shared" si="17"/>
        <v>475</v>
      </c>
      <c r="Q99" s="10">
        <f t="shared" si="18"/>
        <v>2375</v>
      </c>
      <c r="R99" s="11">
        <f t="shared" si="19"/>
        <v>2850</v>
      </c>
      <c r="S99" s="3">
        <f t="shared" si="20"/>
        <v>2850</v>
      </c>
    </row>
    <row r="100" spans="1:19" x14ac:dyDescent="0.3">
      <c r="A100" s="12">
        <v>636</v>
      </c>
      <c r="B100" s="8" t="s">
        <v>96</v>
      </c>
      <c r="C100" s="8">
        <v>46.4</v>
      </c>
      <c r="D100" s="8">
        <v>41.7</v>
      </c>
      <c r="E100" s="8">
        <v>6.6</v>
      </c>
      <c r="F100" s="8">
        <f t="shared" si="11"/>
        <v>1</v>
      </c>
      <c r="G100" s="8">
        <f t="shared" si="12"/>
        <v>1</v>
      </c>
      <c r="H100" s="8">
        <f t="shared" si="13"/>
        <v>1</v>
      </c>
      <c r="I100" s="8">
        <f t="shared" si="14"/>
        <v>3</v>
      </c>
      <c r="J100" s="8">
        <f t="shared" si="15"/>
        <v>31.57</v>
      </c>
      <c r="K100" s="8"/>
      <c r="L100" s="8">
        <v>91.98</v>
      </c>
      <c r="M100" s="9">
        <f t="shared" si="21"/>
        <v>-0.66</v>
      </c>
      <c r="N100" s="8">
        <v>91.98</v>
      </c>
      <c r="O100" s="8">
        <v>60</v>
      </c>
      <c r="P100" s="10">
        <f t="shared" si="17"/>
        <v>300</v>
      </c>
      <c r="Q100" s="10">
        <f t="shared" si="18"/>
        <v>1500</v>
      </c>
      <c r="R100" s="11">
        <f t="shared" si="19"/>
        <v>1800</v>
      </c>
      <c r="S100" s="3">
        <f t="shared" si="20"/>
        <v>1800</v>
      </c>
    </row>
    <row r="101" spans="1:19" x14ac:dyDescent="0.3">
      <c r="A101" s="12">
        <v>647</v>
      </c>
      <c r="B101" s="8" t="s">
        <v>97</v>
      </c>
      <c r="C101" s="8">
        <v>54.2</v>
      </c>
      <c r="D101" s="8">
        <v>49.6</v>
      </c>
      <c r="E101" s="8">
        <v>27.4</v>
      </c>
      <c r="F101" s="8">
        <f t="shared" si="11"/>
        <v>1</v>
      </c>
      <c r="G101" s="8">
        <f t="shared" si="12"/>
        <v>1</v>
      </c>
      <c r="H101" s="8">
        <f t="shared" si="13"/>
        <v>1</v>
      </c>
      <c r="I101" s="8">
        <f t="shared" si="14"/>
        <v>3</v>
      </c>
      <c r="J101" s="8">
        <f t="shared" si="15"/>
        <v>43.73</v>
      </c>
      <c r="K101" s="8"/>
      <c r="L101" s="8">
        <v>65.91</v>
      </c>
      <c r="M101" s="9">
        <f t="shared" si="21"/>
        <v>-0.34</v>
      </c>
      <c r="N101" s="8">
        <v>71.36</v>
      </c>
      <c r="O101" s="8">
        <v>66</v>
      </c>
      <c r="P101" s="10">
        <f t="shared" si="17"/>
        <v>330</v>
      </c>
      <c r="Q101" s="10">
        <f t="shared" si="18"/>
        <v>1650</v>
      </c>
      <c r="R101" s="11">
        <f t="shared" si="19"/>
        <v>1980</v>
      </c>
      <c r="S101" s="3">
        <f t="shared" si="20"/>
        <v>1980</v>
      </c>
    </row>
    <row r="102" spans="1:19" x14ac:dyDescent="0.3">
      <c r="A102" s="12">
        <v>649</v>
      </c>
      <c r="B102" s="8" t="s">
        <v>98</v>
      </c>
      <c r="C102" s="8">
        <v>21.1</v>
      </c>
      <c r="D102" s="8">
        <v>40.799999999999997</v>
      </c>
      <c r="E102" s="8">
        <v>6.5</v>
      </c>
      <c r="F102" s="8">
        <f t="shared" si="11"/>
        <v>1</v>
      </c>
      <c r="G102" s="8">
        <f t="shared" si="12"/>
        <v>1</v>
      </c>
      <c r="H102" s="8">
        <f t="shared" si="13"/>
        <v>1</v>
      </c>
      <c r="I102" s="8">
        <f t="shared" si="14"/>
        <v>3</v>
      </c>
      <c r="J102" s="8">
        <f t="shared" si="15"/>
        <v>22.8</v>
      </c>
      <c r="K102" s="8"/>
      <c r="L102" s="8">
        <v>52.49</v>
      </c>
      <c r="M102" s="9">
        <f t="shared" si="21"/>
        <v>-0.56999999999999995</v>
      </c>
      <c r="N102" s="8">
        <v>63.01</v>
      </c>
      <c r="O102" s="8">
        <v>52</v>
      </c>
      <c r="P102" s="10">
        <f t="shared" si="17"/>
        <v>260</v>
      </c>
      <c r="Q102" s="10">
        <f t="shared" si="18"/>
        <v>1300</v>
      </c>
      <c r="R102" s="11">
        <f t="shared" si="19"/>
        <v>1560</v>
      </c>
      <c r="S102" s="3">
        <f t="shared" si="20"/>
        <v>1560</v>
      </c>
    </row>
    <row r="103" spans="1:19" x14ac:dyDescent="0.3">
      <c r="A103" s="12">
        <v>662</v>
      </c>
      <c r="B103" s="8" t="s">
        <v>99</v>
      </c>
      <c r="C103" s="8">
        <v>113.53</v>
      </c>
      <c r="D103" s="8">
        <v>174.41</v>
      </c>
      <c r="E103" s="8">
        <v>181.05</v>
      </c>
      <c r="F103" s="8">
        <f t="shared" si="11"/>
        <v>1</v>
      </c>
      <c r="G103" s="8">
        <f t="shared" si="12"/>
        <v>1</v>
      </c>
      <c r="H103" s="8">
        <f t="shared" si="13"/>
        <v>1</v>
      </c>
      <c r="I103" s="8">
        <f t="shared" si="14"/>
        <v>3</v>
      </c>
      <c r="J103" s="8">
        <f t="shared" si="15"/>
        <v>156.33000000000001</v>
      </c>
      <c r="K103" s="8"/>
      <c r="L103" s="8">
        <v>145.88</v>
      </c>
      <c r="M103" s="9">
        <f t="shared" si="21"/>
        <v>7.0000000000000007E-2</v>
      </c>
      <c r="N103" s="8">
        <v>175.05</v>
      </c>
      <c r="O103" s="8">
        <v>146</v>
      </c>
      <c r="P103" s="10">
        <f t="shared" si="17"/>
        <v>730</v>
      </c>
      <c r="Q103" s="10">
        <f t="shared" si="18"/>
        <v>3650</v>
      </c>
      <c r="R103" s="11">
        <f t="shared" si="19"/>
        <v>4380</v>
      </c>
      <c r="S103" s="3">
        <f t="shared" si="20"/>
        <v>4380</v>
      </c>
    </row>
    <row r="104" spans="1:19" x14ac:dyDescent="0.3">
      <c r="A104" s="12">
        <v>663</v>
      </c>
      <c r="B104" s="8" t="s">
        <v>100</v>
      </c>
      <c r="C104" s="8">
        <v>281.32</v>
      </c>
      <c r="D104" s="8">
        <v>371.9</v>
      </c>
      <c r="E104" s="8">
        <v>218.08</v>
      </c>
      <c r="F104" s="8">
        <f t="shared" si="11"/>
        <v>1</v>
      </c>
      <c r="G104" s="8">
        <f t="shared" si="12"/>
        <v>1</v>
      </c>
      <c r="H104" s="8">
        <f t="shared" si="13"/>
        <v>1</v>
      </c>
      <c r="I104" s="8">
        <f t="shared" si="14"/>
        <v>3</v>
      </c>
      <c r="J104" s="8">
        <f t="shared" si="15"/>
        <v>290.43</v>
      </c>
      <c r="K104" s="8"/>
      <c r="L104" s="8">
        <v>416.28</v>
      </c>
      <c r="M104" s="9">
        <f t="shared" si="21"/>
        <v>-0.3</v>
      </c>
      <c r="N104" s="8">
        <v>405.86</v>
      </c>
      <c r="O104" s="8">
        <v>416</v>
      </c>
      <c r="P104" s="10">
        <f t="shared" si="17"/>
        <v>2080</v>
      </c>
      <c r="Q104" s="10">
        <f t="shared" si="18"/>
        <v>10400</v>
      </c>
      <c r="R104" s="11">
        <f t="shared" si="19"/>
        <v>12480</v>
      </c>
      <c r="S104" s="3">
        <f t="shared" si="20"/>
        <v>12480</v>
      </c>
    </row>
    <row r="105" spans="1:19" x14ac:dyDescent="0.3">
      <c r="A105" s="12">
        <v>666</v>
      </c>
      <c r="B105" s="8" t="s">
        <v>101</v>
      </c>
      <c r="C105" s="8">
        <v>24.8</v>
      </c>
      <c r="D105" s="8">
        <v>27.2</v>
      </c>
      <c r="E105" s="8">
        <v>20.8</v>
      </c>
      <c r="F105" s="8">
        <f t="shared" si="11"/>
        <v>1</v>
      </c>
      <c r="G105" s="8">
        <f t="shared" si="12"/>
        <v>1</v>
      </c>
      <c r="H105" s="8">
        <f t="shared" si="13"/>
        <v>1</v>
      </c>
      <c r="I105" s="8">
        <f t="shared" si="14"/>
        <v>3</v>
      </c>
      <c r="J105" s="8">
        <f t="shared" si="15"/>
        <v>24.27</v>
      </c>
      <c r="K105" s="8"/>
      <c r="L105" s="8">
        <v>32.340000000000003</v>
      </c>
      <c r="M105" s="9">
        <f t="shared" si="21"/>
        <v>-0.25</v>
      </c>
      <c r="N105" s="8">
        <v>38.81</v>
      </c>
      <c r="O105" s="8">
        <v>32</v>
      </c>
      <c r="P105" s="10">
        <f t="shared" si="17"/>
        <v>160</v>
      </c>
      <c r="Q105" s="10">
        <f t="shared" si="18"/>
        <v>800</v>
      </c>
      <c r="R105" s="11">
        <f t="shared" si="19"/>
        <v>960</v>
      </c>
      <c r="S105" s="3">
        <f t="shared" si="20"/>
        <v>960</v>
      </c>
    </row>
    <row r="106" spans="1:19" x14ac:dyDescent="0.3">
      <c r="A106" s="12">
        <v>669</v>
      </c>
      <c r="B106" s="8" t="s">
        <v>102</v>
      </c>
      <c r="C106" s="8">
        <v>38.200000000000003</v>
      </c>
      <c r="D106" s="8">
        <v>29.8</v>
      </c>
      <c r="E106" s="8">
        <v>43.1</v>
      </c>
      <c r="F106" s="8">
        <f t="shared" si="11"/>
        <v>1</v>
      </c>
      <c r="G106" s="8">
        <f t="shared" si="12"/>
        <v>1</v>
      </c>
      <c r="H106" s="8">
        <f t="shared" si="13"/>
        <v>1</v>
      </c>
      <c r="I106" s="8">
        <f t="shared" si="14"/>
        <v>3</v>
      </c>
      <c r="J106" s="8">
        <f t="shared" si="15"/>
        <v>37.03</v>
      </c>
      <c r="K106" s="8"/>
      <c r="L106" s="8">
        <v>82.38</v>
      </c>
      <c r="M106" s="9">
        <f t="shared" si="21"/>
        <v>-0.55000000000000004</v>
      </c>
      <c r="N106" s="8">
        <v>82.38</v>
      </c>
      <c r="O106" s="8">
        <v>50</v>
      </c>
      <c r="P106" s="10">
        <f t="shared" si="17"/>
        <v>250</v>
      </c>
      <c r="Q106" s="10">
        <f t="shared" si="18"/>
        <v>1250</v>
      </c>
      <c r="R106" s="11">
        <f t="shared" si="19"/>
        <v>1500</v>
      </c>
      <c r="S106" s="3">
        <f t="shared" si="20"/>
        <v>1500</v>
      </c>
    </row>
    <row r="107" spans="1:19" x14ac:dyDescent="0.3">
      <c r="A107" s="12">
        <v>670</v>
      </c>
      <c r="B107" s="8" t="s">
        <v>103</v>
      </c>
      <c r="C107" s="8">
        <v>53.9</v>
      </c>
      <c r="D107" s="8">
        <v>35.1</v>
      </c>
      <c r="E107" s="8">
        <v>43.8</v>
      </c>
      <c r="F107" s="8">
        <f t="shared" si="11"/>
        <v>1</v>
      </c>
      <c r="G107" s="8">
        <f t="shared" si="12"/>
        <v>1</v>
      </c>
      <c r="H107" s="8">
        <f t="shared" si="13"/>
        <v>1</v>
      </c>
      <c r="I107" s="8">
        <f t="shared" si="14"/>
        <v>3</v>
      </c>
      <c r="J107" s="8">
        <f t="shared" si="15"/>
        <v>44.27</v>
      </c>
      <c r="K107" s="8"/>
      <c r="L107" s="8">
        <v>93.83</v>
      </c>
      <c r="M107" s="9">
        <f t="shared" si="21"/>
        <v>-0.53</v>
      </c>
      <c r="N107" s="8">
        <v>95.28</v>
      </c>
      <c r="O107" s="8">
        <v>55</v>
      </c>
      <c r="P107" s="10">
        <f t="shared" si="17"/>
        <v>275</v>
      </c>
      <c r="Q107" s="10">
        <f t="shared" si="18"/>
        <v>1375</v>
      </c>
      <c r="R107" s="11">
        <f t="shared" si="19"/>
        <v>1650</v>
      </c>
      <c r="S107" s="3">
        <f t="shared" si="20"/>
        <v>1650</v>
      </c>
    </row>
    <row r="108" spans="1:19" ht="15" thickBot="1" x14ac:dyDescent="0.35">
      <c r="A108" s="12">
        <v>671</v>
      </c>
      <c r="B108" s="8" t="s">
        <v>104</v>
      </c>
      <c r="C108" s="8">
        <v>32.700000000000003</v>
      </c>
      <c r="D108" s="8">
        <v>87.7</v>
      </c>
      <c r="E108" s="8">
        <v>78.5</v>
      </c>
      <c r="F108" s="8">
        <f t="shared" si="11"/>
        <v>1</v>
      </c>
      <c r="G108" s="8">
        <f t="shared" si="12"/>
        <v>1</v>
      </c>
      <c r="H108" s="8">
        <f t="shared" si="13"/>
        <v>1</v>
      </c>
      <c r="I108" s="8">
        <f t="shared" si="14"/>
        <v>3</v>
      </c>
      <c r="J108" s="8">
        <f t="shared" si="15"/>
        <v>66.3</v>
      </c>
      <c r="K108" s="8"/>
      <c r="L108" s="8">
        <v>209.83</v>
      </c>
      <c r="M108" s="9">
        <f t="shared" si="21"/>
        <v>-0.68</v>
      </c>
      <c r="N108" s="8">
        <v>209.83</v>
      </c>
      <c r="O108" s="8">
        <v>90</v>
      </c>
      <c r="P108" s="10">
        <f t="shared" si="17"/>
        <v>450</v>
      </c>
      <c r="Q108" s="10">
        <f t="shared" si="18"/>
        <v>2250</v>
      </c>
      <c r="R108" s="11">
        <f t="shared" si="19"/>
        <v>2700</v>
      </c>
      <c r="S108" s="3">
        <f t="shared" si="20"/>
        <v>2700</v>
      </c>
    </row>
    <row r="109" spans="1:19" s="1" customFormat="1" x14ac:dyDescent="0.3">
      <c r="A109" s="32" t="s">
        <v>187</v>
      </c>
      <c r="B109" s="33"/>
      <c r="C109" s="5" t="s">
        <v>0</v>
      </c>
      <c r="D109" s="5" t="s">
        <v>185</v>
      </c>
      <c r="E109" s="5" t="s">
        <v>186</v>
      </c>
      <c r="F109" s="5"/>
      <c r="G109" s="5"/>
      <c r="H109" s="5"/>
      <c r="I109" s="5"/>
      <c r="J109" s="5" t="s">
        <v>188</v>
      </c>
      <c r="K109" s="5"/>
      <c r="L109" s="5" t="s">
        <v>191</v>
      </c>
      <c r="M109" s="6"/>
      <c r="N109" s="5" t="s">
        <v>191</v>
      </c>
      <c r="O109" s="36" t="s">
        <v>193</v>
      </c>
      <c r="P109" s="38" t="s">
        <v>196</v>
      </c>
      <c r="Q109" s="40" t="s">
        <v>197</v>
      </c>
      <c r="R109" s="42" t="s">
        <v>194</v>
      </c>
      <c r="S109" s="4" t="s">
        <v>194</v>
      </c>
    </row>
    <row r="110" spans="1:19" x14ac:dyDescent="0.3">
      <c r="A110" s="34"/>
      <c r="B110" s="35"/>
      <c r="C110" s="7" t="s">
        <v>1</v>
      </c>
      <c r="D110" s="7" t="s">
        <v>1</v>
      </c>
      <c r="E110" s="7" t="s">
        <v>1</v>
      </c>
      <c r="F110" s="8"/>
      <c r="G110" s="8"/>
      <c r="H110" s="8"/>
      <c r="I110" s="8"/>
      <c r="J110" s="7" t="s">
        <v>1</v>
      </c>
      <c r="K110" s="7"/>
      <c r="L110" s="7" t="s">
        <v>1</v>
      </c>
      <c r="M110" s="9"/>
      <c r="N110" s="7" t="s">
        <v>1</v>
      </c>
      <c r="O110" s="37"/>
      <c r="P110" s="39"/>
      <c r="Q110" s="41"/>
      <c r="R110" s="43"/>
      <c r="S110" s="4" t="s">
        <v>195</v>
      </c>
    </row>
    <row r="111" spans="1:19" x14ac:dyDescent="0.3">
      <c r="A111" s="12">
        <v>678</v>
      </c>
      <c r="B111" s="8" t="s">
        <v>105</v>
      </c>
      <c r="C111" s="8">
        <v>159</v>
      </c>
      <c r="D111" s="8">
        <v>181.2</v>
      </c>
      <c r="E111" s="8">
        <v>153.80000000000001</v>
      </c>
      <c r="F111" s="8">
        <f t="shared" si="11"/>
        <v>1</v>
      </c>
      <c r="G111" s="8">
        <f t="shared" si="12"/>
        <v>1</v>
      </c>
      <c r="H111" s="8">
        <f t="shared" si="13"/>
        <v>1</v>
      </c>
      <c r="I111" s="8">
        <f t="shared" si="14"/>
        <v>3</v>
      </c>
      <c r="J111" s="8">
        <f t="shared" si="15"/>
        <v>164.67</v>
      </c>
      <c r="K111" s="8"/>
      <c r="L111" s="8">
        <v>254.58</v>
      </c>
      <c r="M111" s="9">
        <f t="shared" si="21"/>
        <v>-0.35</v>
      </c>
      <c r="N111" s="8">
        <v>267.58</v>
      </c>
      <c r="O111" s="8">
        <v>200</v>
      </c>
      <c r="P111" s="10">
        <f t="shared" si="17"/>
        <v>1000</v>
      </c>
      <c r="Q111" s="10">
        <f t="shared" si="18"/>
        <v>5000</v>
      </c>
      <c r="R111" s="11">
        <f t="shared" si="19"/>
        <v>6000</v>
      </c>
      <c r="S111" s="3">
        <f t="shared" si="20"/>
        <v>6000</v>
      </c>
    </row>
    <row r="112" spans="1:19" x14ac:dyDescent="0.3">
      <c r="A112" s="12">
        <v>679</v>
      </c>
      <c r="B112" s="8" t="s">
        <v>106</v>
      </c>
      <c r="C112" s="8">
        <v>36</v>
      </c>
      <c r="D112" s="8">
        <v>41.4</v>
      </c>
      <c r="E112" s="8">
        <v>35</v>
      </c>
      <c r="F112" s="8">
        <f t="shared" si="11"/>
        <v>1</v>
      </c>
      <c r="G112" s="8">
        <f t="shared" si="12"/>
        <v>1</v>
      </c>
      <c r="H112" s="8">
        <f t="shared" si="13"/>
        <v>1</v>
      </c>
      <c r="I112" s="8">
        <f t="shared" si="14"/>
        <v>3</v>
      </c>
      <c r="J112" s="8">
        <f t="shared" si="15"/>
        <v>37.47</v>
      </c>
      <c r="K112" s="8"/>
      <c r="L112" s="8">
        <v>64.05</v>
      </c>
      <c r="M112" s="9">
        <f t="shared" si="21"/>
        <v>-0.41</v>
      </c>
      <c r="N112" s="8">
        <v>71.319999999999993</v>
      </c>
      <c r="O112" s="8">
        <v>45</v>
      </c>
      <c r="P112" s="10">
        <f t="shared" si="17"/>
        <v>225</v>
      </c>
      <c r="Q112" s="10">
        <f t="shared" si="18"/>
        <v>1125</v>
      </c>
      <c r="R112" s="11">
        <f t="shared" si="19"/>
        <v>1350</v>
      </c>
      <c r="S112" s="3">
        <f t="shared" si="20"/>
        <v>1350</v>
      </c>
    </row>
    <row r="113" spans="1:19" x14ac:dyDescent="0.3">
      <c r="A113" s="12">
        <v>683</v>
      </c>
      <c r="B113" s="8" t="s">
        <v>107</v>
      </c>
      <c r="C113" s="8">
        <v>42.9</v>
      </c>
      <c r="D113" s="8">
        <v>38.4</v>
      </c>
      <c r="E113" s="8">
        <v>39.5</v>
      </c>
      <c r="F113" s="8">
        <f t="shared" si="11"/>
        <v>1</v>
      </c>
      <c r="G113" s="8">
        <f t="shared" si="12"/>
        <v>1</v>
      </c>
      <c r="H113" s="8">
        <f t="shared" si="13"/>
        <v>1</v>
      </c>
      <c r="I113" s="8">
        <f t="shared" si="14"/>
        <v>3</v>
      </c>
      <c r="J113" s="8">
        <f t="shared" si="15"/>
        <v>40.270000000000003</v>
      </c>
      <c r="K113" s="8"/>
      <c r="L113" s="8">
        <v>33.520000000000003</v>
      </c>
      <c r="M113" s="9">
        <f t="shared" si="21"/>
        <v>0.2</v>
      </c>
      <c r="N113" s="8">
        <v>40.229999999999997</v>
      </c>
      <c r="O113" s="8">
        <v>34</v>
      </c>
      <c r="P113" s="10">
        <f t="shared" si="17"/>
        <v>170</v>
      </c>
      <c r="Q113" s="10">
        <f t="shared" si="18"/>
        <v>850</v>
      </c>
      <c r="R113" s="11">
        <f t="shared" si="19"/>
        <v>1020</v>
      </c>
      <c r="S113" s="3">
        <f t="shared" si="20"/>
        <v>1020</v>
      </c>
    </row>
    <row r="114" spans="1:19" x14ac:dyDescent="0.3">
      <c r="A114" s="12">
        <v>687</v>
      </c>
      <c r="B114" s="8" t="s">
        <v>108</v>
      </c>
      <c r="C114" s="8">
        <v>29.1</v>
      </c>
      <c r="D114" s="8">
        <v>40.700000000000003</v>
      </c>
      <c r="E114" s="8">
        <v>37.9</v>
      </c>
      <c r="F114" s="8">
        <f t="shared" si="11"/>
        <v>1</v>
      </c>
      <c r="G114" s="8">
        <f t="shared" si="12"/>
        <v>1</v>
      </c>
      <c r="H114" s="8">
        <f t="shared" si="13"/>
        <v>1</v>
      </c>
      <c r="I114" s="8">
        <f t="shared" si="14"/>
        <v>3</v>
      </c>
      <c r="J114" s="8">
        <f t="shared" si="15"/>
        <v>35.9</v>
      </c>
      <c r="K114" s="8"/>
      <c r="L114" s="8">
        <v>160.35</v>
      </c>
      <c r="M114" s="9">
        <f t="shared" si="21"/>
        <v>-0.78</v>
      </c>
      <c r="N114" s="8">
        <v>165.22</v>
      </c>
      <c r="O114" s="8">
        <v>50</v>
      </c>
      <c r="P114" s="10">
        <f t="shared" si="17"/>
        <v>250</v>
      </c>
      <c r="Q114" s="10">
        <f t="shared" si="18"/>
        <v>1250</v>
      </c>
      <c r="R114" s="11">
        <f t="shared" si="19"/>
        <v>1500</v>
      </c>
      <c r="S114" s="3">
        <f t="shared" si="20"/>
        <v>1500</v>
      </c>
    </row>
    <row r="115" spans="1:19" x14ac:dyDescent="0.3">
      <c r="A115" s="12">
        <v>688</v>
      </c>
      <c r="B115" s="8" t="s">
        <v>109</v>
      </c>
      <c r="C115" s="8">
        <v>32.9</v>
      </c>
      <c r="D115" s="8">
        <v>40.200000000000003</v>
      </c>
      <c r="E115" s="8">
        <v>31</v>
      </c>
      <c r="F115" s="8">
        <f t="shared" si="11"/>
        <v>1</v>
      </c>
      <c r="G115" s="8">
        <f t="shared" si="12"/>
        <v>1</v>
      </c>
      <c r="H115" s="8">
        <f t="shared" si="13"/>
        <v>1</v>
      </c>
      <c r="I115" s="8">
        <f t="shared" si="14"/>
        <v>3</v>
      </c>
      <c r="J115" s="8">
        <f t="shared" si="15"/>
        <v>34.700000000000003</v>
      </c>
      <c r="K115" s="8"/>
      <c r="L115" s="8">
        <v>50.61</v>
      </c>
      <c r="M115" s="9">
        <f t="shared" si="21"/>
        <v>-0.31</v>
      </c>
      <c r="N115" s="8">
        <v>55.21</v>
      </c>
      <c r="O115" s="8">
        <v>50</v>
      </c>
      <c r="P115" s="10">
        <f t="shared" si="17"/>
        <v>250</v>
      </c>
      <c r="Q115" s="10">
        <f t="shared" si="18"/>
        <v>1250</v>
      </c>
      <c r="R115" s="11">
        <f t="shared" si="19"/>
        <v>1500</v>
      </c>
      <c r="S115" s="3">
        <f t="shared" si="20"/>
        <v>1500</v>
      </c>
    </row>
    <row r="116" spans="1:19" x14ac:dyDescent="0.3">
      <c r="A116" s="12">
        <v>689</v>
      </c>
      <c r="B116" s="8" t="s">
        <v>110</v>
      </c>
      <c r="C116" s="8">
        <v>117.2</v>
      </c>
      <c r="D116" s="8">
        <v>109.6</v>
      </c>
      <c r="E116" s="8">
        <v>123.7</v>
      </c>
      <c r="F116" s="8">
        <f t="shared" si="11"/>
        <v>1</v>
      </c>
      <c r="G116" s="8">
        <f t="shared" si="12"/>
        <v>1</v>
      </c>
      <c r="H116" s="8">
        <f t="shared" si="13"/>
        <v>1</v>
      </c>
      <c r="I116" s="8">
        <f t="shared" si="14"/>
        <v>3</v>
      </c>
      <c r="J116" s="8">
        <f t="shared" si="15"/>
        <v>116.83</v>
      </c>
      <c r="K116" s="8"/>
      <c r="L116" s="8">
        <v>200.23</v>
      </c>
      <c r="M116" s="9">
        <f t="shared" si="21"/>
        <v>-0.42</v>
      </c>
      <c r="N116" s="8">
        <v>200.23</v>
      </c>
      <c r="O116" s="8">
        <v>140</v>
      </c>
      <c r="P116" s="10">
        <f t="shared" si="17"/>
        <v>700</v>
      </c>
      <c r="Q116" s="10">
        <f t="shared" si="18"/>
        <v>3500</v>
      </c>
      <c r="R116" s="11">
        <f t="shared" si="19"/>
        <v>4200</v>
      </c>
      <c r="S116" s="3">
        <f t="shared" si="20"/>
        <v>4200</v>
      </c>
    </row>
    <row r="117" spans="1:19" x14ac:dyDescent="0.3">
      <c r="A117" s="12">
        <v>690</v>
      </c>
      <c r="B117" s="8" t="s">
        <v>111</v>
      </c>
      <c r="C117" s="13">
        <v>1383.73</v>
      </c>
      <c r="D117" s="13">
        <v>1193.92</v>
      </c>
      <c r="E117" s="13">
        <v>1004.19</v>
      </c>
      <c r="F117" s="8">
        <f t="shared" ref="F117:F179" si="22">IF(C117&gt;0,1,0)</f>
        <v>1</v>
      </c>
      <c r="G117" s="8">
        <f t="shared" ref="G117:G179" si="23">IF(D117&gt;0,1,0)</f>
        <v>1</v>
      </c>
      <c r="H117" s="8">
        <f t="shared" ref="H117:H179" si="24">IF(E117&gt;0,1,0)</f>
        <v>1</v>
      </c>
      <c r="I117" s="8">
        <f t="shared" si="14"/>
        <v>3</v>
      </c>
      <c r="J117" s="8">
        <f t="shared" ref="J117:J179" si="25">ROUND((SUM(C117,D117,E117))/I117,2)</f>
        <v>1193.95</v>
      </c>
      <c r="K117" s="8"/>
      <c r="L117" s="8">
        <v>1227.03</v>
      </c>
      <c r="M117" s="9">
        <f t="shared" si="21"/>
        <v>-0.03</v>
      </c>
      <c r="N117" s="8">
        <v>1437.03</v>
      </c>
      <c r="O117" s="8">
        <v>1927</v>
      </c>
      <c r="P117" s="10">
        <f t="shared" si="17"/>
        <v>9635</v>
      </c>
      <c r="Q117" s="10">
        <f t="shared" si="18"/>
        <v>48175</v>
      </c>
      <c r="R117" s="11">
        <f t="shared" si="19"/>
        <v>57810</v>
      </c>
      <c r="S117" s="3">
        <f t="shared" si="20"/>
        <v>57810</v>
      </c>
    </row>
    <row r="118" spans="1:19" x14ac:dyDescent="0.3">
      <c r="A118" s="12">
        <v>697</v>
      </c>
      <c r="B118" s="8" t="s">
        <v>112</v>
      </c>
      <c r="C118" s="8">
        <v>164.09</v>
      </c>
      <c r="D118" s="8">
        <v>212.82</v>
      </c>
      <c r="E118" s="8">
        <v>133.4</v>
      </c>
      <c r="F118" s="8">
        <f t="shared" si="22"/>
        <v>1</v>
      </c>
      <c r="G118" s="8">
        <f t="shared" si="23"/>
        <v>1</v>
      </c>
      <c r="H118" s="8">
        <f t="shared" si="24"/>
        <v>1</v>
      </c>
      <c r="I118" s="8">
        <f t="shared" ref="I118:I180" si="26">SUM(F118:H118)</f>
        <v>3</v>
      </c>
      <c r="J118" s="8">
        <f t="shared" si="25"/>
        <v>170.1</v>
      </c>
      <c r="K118" s="8"/>
      <c r="L118" s="8">
        <v>295.22000000000003</v>
      </c>
      <c r="M118" s="9">
        <f t="shared" si="21"/>
        <v>-0.42</v>
      </c>
      <c r="N118" s="8">
        <v>291.95999999999998</v>
      </c>
      <c r="O118" s="8">
        <v>220</v>
      </c>
      <c r="P118" s="10">
        <f t="shared" si="17"/>
        <v>1100</v>
      </c>
      <c r="Q118" s="10">
        <f t="shared" si="18"/>
        <v>5500</v>
      </c>
      <c r="R118" s="11">
        <f t="shared" si="19"/>
        <v>6600</v>
      </c>
      <c r="S118" s="3">
        <f t="shared" si="20"/>
        <v>6600</v>
      </c>
    </row>
    <row r="119" spans="1:19" x14ac:dyDescent="0.3">
      <c r="A119" s="12">
        <v>699</v>
      </c>
      <c r="B119" s="8" t="s">
        <v>113</v>
      </c>
      <c r="C119" s="8">
        <v>41.7</v>
      </c>
      <c r="D119" s="8">
        <v>39.5</v>
      </c>
      <c r="E119" s="8">
        <v>41.6</v>
      </c>
      <c r="F119" s="8">
        <f t="shared" si="22"/>
        <v>1</v>
      </c>
      <c r="G119" s="8">
        <f t="shared" si="23"/>
        <v>1</v>
      </c>
      <c r="H119" s="8">
        <f t="shared" si="24"/>
        <v>1</v>
      </c>
      <c r="I119" s="8">
        <f t="shared" si="26"/>
        <v>3</v>
      </c>
      <c r="J119" s="8">
        <f t="shared" si="25"/>
        <v>40.93</v>
      </c>
      <c r="K119" s="8"/>
      <c r="L119" s="8">
        <v>95.52</v>
      </c>
      <c r="M119" s="9">
        <f t="shared" si="21"/>
        <v>-0.56999999999999995</v>
      </c>
      <c r="N119" s="8">
        <v>95.52</v>
      </c>
      <c r="O119" s="8">
        <v>50</v>
      </c>
      <c r="P119" s="10">
        <f t="shared" si="17"/>
        <v>250</v>
      </c>
      <c r="Q119" s="10">
        <f t="shared" si="18"/>
        <v>1250</v>
      </c>
      <c r="R119" s="11">
        <f t="shared" si="19"/>
        <v>1500</v>
      </c>
      <c r="S119" s="3">
        <f t="shared" si="20"/>
        <v>1500</v>
      </c>
    </row>
    <row r="120" spans="1:19" x14ac:dyDescent="0.3">
      <c r="A120" s="12">
        <v>701</v>
      </c>
      <c r="B120" s="8" t="s">
        <v>114</v>
      </c>
      <c r="C120" s="8">
        <v>304.32</v>
      </c>
      <c r="D120" s="8">
        <v>243.78</v>
      </c>
      <c r="E120" s="8">
        <v>198.39</v>
      </c>
      <c r="F120" s="8">
        <f t="shared" si="22"/>
        <v>1</v>
      </c>
      <c r="G120" s="8">
        <f t="shared" si="23"/>
        <v>1</v>
      </c>
      <c r="H120" s="8">
        <f t="shared" si="24"/>
        <v>1</v>
      </c>
      <c r="I120" s="8">
        <f t="shared" si="26"/>
        <v>3</v>
      </c>
      <c r="J120" s="8">
        <f t="shared" si="25"/>
        <v>248.83</v>
      </c>
      <c r="K120" s="8"/>
      <c r="L120" s="8">
        <v>253.69</v>
      </c>
      <c r="M120" s="9">
        <f t="shared" si="21"/>
        <v>-0.02</v>
      </c>
      <c r="N120" s="8">
        <v>304.42</v>
      </c>
      <c r="O120" s="8">
        <v>254</v>
      </c>
      <c r="P120" s="10">
        <f t="shared" si="17"/>
        <v>1270</v>
      </c>
      <c r="Q120" s="10">
        <f t="shared" si="18"/>
        <v>6350</v>
      </c>
      <c r="R120" s="11">
        <f t="shared" si="19"/>
        <v>7620</v>
      </c>
      <c r="S120" s="3">
        <f t="shared" si="20"/>
        <v>7620</v>
      </c>
    </row>
    <row r="121" spans="1:19" x14ac:dyDescent="0.3">
      <c r="A121" s="12">
        <v>703</v>
      </c>
      <c r="B121" s="8" t="s">
        <v>115</v>
      </c>
      <c r="C121" s="8">
        <v>8.6999999999999993</v>
      </c>
      <c r="D121" s="8">
        <v>8.8000000000000007</v>
      </c>
      <c r="E121" s="8">
        <v>9.3000000000000007</v>
      </c>
      <c r="F121" s="8">
        <f t="shared" si="22"/>
        <v>1</v>
      </c>
      <c r="G121" s="8">
        <f t="shared" si="23"/>
        <v>1</v>
      </c>
      <c r="H121" s="8">
        <f t="shared" si="24"/>
        <v>1</v>
      </c>
      <c r="I121" s="8">
        <f t="shared" si="26"/>
        <v>3</v>
      </c>
      <c r="J121" s="8">
        <f t="shared" si="25"/>
        <v>8.93</v>
      </c>
      <c r="K121" s="8"/>
      <c r="L121" s="8">
        <v>26</v>
      </c>
      <c r="M121" s="9">
        <f t="shared" si="21"/>
        <v>-0.66</v>
      </c>
      <c r="N121" s="8">
        <v>31.2</v>
      </c>
      <c r="O121" s="8">
        <v>10</v>
      </c>
      <c r="P121" s="10">
        <f t="shared" si="17"/>
        <v>50</v>
      </c>
      <c r="Q121" s="10">
        <f t="shared" si="18"/>
        <v>250</v>
      </c>
      <c r="R121" s="11">
        <f t="shared" si="19"/>
        <v>300</v>
      </c>
      <c r="S121" s="3">
        <f t="shared" si="20"/>
        <v>300</v>
      </c>
    </row>
    <row r="122" spans="1:19" x14ac:dyDescent="0.3">
      <c r="A122" s="12">
        <v>704</v>
      </c>
      <c r="B122" s="8" t="s">
        <v>116</v>
      </c>
      <c r="C122" s="8">
        <v>12.5</v>
      </c>
      <c r="D122" s="8">
        <v>24.2</v>
      </c>
      <c r="E122" s="8">
        <v>2.8</v>
      </c>
      <c r="F122" s="8">
        <f t="shared" si="22"/>
        <v>1</v>
      </c>
      <c r="G122" s="8">
        <f t="shared" si="23"/>
        <v>1</v>
      </c>
      <c r="H122" s="8">
        <f t="shared" si="24"/>
        <v>1</v>
      </c>
      <c r="I122" s="8">
        <f t="shared" si="26"/>
        <v>3</v>
      </c>
      <c r="J122" s="8">
        <f t="shared" si="25"/>
        <v>13.17</v>
      </c>
      <c r="K122" s="8"/>
      <c r="L122" s="8">
        <v>54.84</v>
      </c>
      <c r="M122" s="9">
        <f t="shared" si="21"/>
        <v>-0.76</v>
      </c>
      <c r="N122" s="8">
        <v>54.84</v>
      </c>
      <c r="O122" s="8">
        <v>25</v>
      </c>
      <c r="P122" s="10">
        <f t="shared" si="17"/>
        <v>125</v>
      </c>
      <c r="Q122" s="10">
        <f t="shared" si="18"/>
        <v>625</v>
      </c>
      <c r="R122" s="11">
        <f t="shared" si="19"/>
        <v>750</v>
      </c>
      <c r="S122" s="3">
        <f t="shared" si="20"/>
        <v>750</v>
      </c>
    </row>
    <row r="123" spans="1:19" x14ac:dyDescent="0.3">
      <c r="A123" s="12">
        <v>709</v>
      </c>
      <c r="B123" s="8" t="s">
        <v>117</v>
      </c>
      <c r="C123" s="8">
        <v>363.74</v>
      </c>
      <c r="D123" s="8">
        <v>151.9</v>
      </c>
      <c r="E123" s="8">
        <v>118.84</v>
      </c>
      <c r="F123" s="8">
        <f t="shared" si="22"/>
        <v>1</v>
      </c>
      <c r="G123" s="8">
        <f t="shared" si="23"/>
        <v>1</v>
      </c>
      <c r="H123" s="8">
        <f t="shared" si="24"/>
        <v>1</v>
      </c>
      <c r="I123" s="8">
        <f t="shared" si="26"/>
        <v>3</v>
      </c>
      <c r="J123" s="8">
        <f t="shared" si="25"/>
        <v>211.49</v>
      </c>
      <c r="K123" s="8"/>
      <c r="L123" s="8">
        <v>486.99</v>
      </c>
      <c r="M123" s="9">
        <f t="shared" si="21"/>
        <v>-0.56999999999999995</v>
      </c>
      <c r="N123" s="8">
        <v>529.95000000000005</v>
      </c>
      <c r="O123" s="8">
        <v>487</v>
      </c>
      <c r="P123" s="10">
        <f t="shared" si="17"/>
        <v>2435</v>
      </c>
      <c r="Q123" s="10">
        <f t="shared" si="18"/>
        <v>12175</v>
      </c>
      <c r="R123" s="11">
        <f t="shared" si="19"/>
        <v>14610</v>
      </c>
      <c r="S123" s="3">
        <f t="shared" si="20"/>
        <v>14610</v>
      </c>
    </row>
    <row r="124" spans="1:19" x14ac:dyDescent="0.3">
      <c r="A124" s="12">
        <v>710</v>
      </c>
      <c r="B124" s="8" t="s">
        <v>118</v>
      </c>
      <c r="C124" s="13">
        <v>5232.82</v>
      </c>
      <c r="D124" s="13">
        <v>6894.49</v>
      </c>
      <c r="E124" s="13">
        <v>4868.53</v>
      </c>
      <c r="F124" s="8">
        <f t="shared" si="22"/>
        <v>1</v>
      </c>
      <c r="G124" s="8">
        <f t="shared" si="23"/>
        <v>1</v>
      </c>
      <c r="H124" s="8">
        <f t="shared" si="24"/>
        <v>1</v>
      </c>
      <c r="I124" s="8">
        <f t="shared" si="26"/>
        <v>3</v>
      </c>
      <c r="J124" s="8">
        <f t="shared" si="25"/>
        <v>5665.28</v>
      </c>
      <c r="K124" s="8"/>
      <c r="L124" s="8">
        <v>6687.1</v>
      </c>
      <c r="M124" s="9">
        <f t="shared" si="21"/>
        <v>-0.15</v>
      </c>
      <c r="N124" s="8">
        <v>7284.4</v>
      </c>
      <c r="O124" s="8">
        <v>6690</v>
      </c>
      <c r="P124" s="10">
        <f t="shared" si="17"/>
        <v>33450</v>
      </c>
      <c r="Q124" s="10">
        <f t="shared" si="18"/>
        <v>167250</v>
      </c>
      <c r="R124" s="11">
        <f t="shared" si="19"/>
        <v>200700</v>
      </c>
      <c r="S124" s="3">
        <f t="shared" si="20"/>
        <v>200700</v>
      </c>
    </row>
    <row r="125" spans="1:19" x14ac:dyDescent="0.3">
      <c r="A125" s="12">
        <v>712</v>
      </c>
      <c r="B125" s="8" t="s">
        <v>119</v>
      </c>
      <c r="C125" s="8">
        <v>930.02</v>
      </c>
      <c r="D125" s="8">
        <v>886.86</v>
      </c>
      <c r="E125" s="8">
        <v>703.47</v>
      </c>
      <c r="F125" s="8">
        <f t="shared" si="22"/>
        <v>1</v>
      </c>
      <c r="G125" s="8">
        <f t="shared" si="23"/>
        <v>1</v>
      </c>
      <c r="H125" s="8">
        <f t="shared" si="24"/>
        <v>1</v>
      </c>
      <c r="I125" s="8">
        <f t="shared" si="26"/>
        <v>3</v>
      </c>
      <c r="J125" s="8">
        <f t="shared" si="25"/>
        <v>840.12</v>
      </c>
      <c r="K125" s="8"/>
      <c r="L125" s="8">
        <v>915.19</v>
      </c>
      <c r="M125" s="9">
        <f t="shared" si="21"/>
        <v>-0.08</v>
      </c>
      <c r="N125" s="8">
        <v>1003.03</v>
      </c>
      <c r="O125" s="8">
        <v>915</v>
      </c>
      <c r="P125" s="10">
        <f t="shared" si="17"/>
        <v>4575</v>
      </c>
      <c r="Q125" s="10">
        <f t="shared" si="18"/>
        <v>22875</v>
      </c>
      <c r="R125" s="11">
        <f t="shared" si="19"/>
        <v>27450</v>
      </c>
      <c r="S125" s="3">
        <f t="shared" si="20"/>
        <v>27450</v>
      </c>
    </row>
    <row r="126" spans="1:19" x14ac:dyDescent="0.3">
      <c r="A126" s="12">
        <v>718</v>
      </c>
      <c r="B126" s="8" t="s">
        <v>120</v>
      </c>
      <c r="C126" s="13">
        <v>1440.34</v>
      </c>
      <c r="D126" s="13">
        <v>1604.61</v>
      </c>
      <c r="E126" s="13">
        <v>1494.92</v>
      </c>
      <c r="F126" s="8">
        <f t="shared" si="22"/>
        <v>1</v>
      </c>
      <c r="G126" s="8">
        <f t="shared" si="23"/>
        <v>1</v>
      </c>
      <c r="H126" s="8">
        <f t="shared" si="24"/>
        <v>1</v>
      </c>
      <c r="I126" s="8">
        <f t="shared" si="26"/>
        <v>3</v>
      </c>
      <c r="J126" s="8">
        <f t="shared" si="25"/>
        <v>1513.29</v>
      </c>
      <c r="K126" s="8"/>
      <c r="L126" s="8">
        <v>1613.53</v>
      </c>
      <c r="M126" s="9">
        <f t="shared" si="21"/>
        <v>-0.06</v>
      </c>
      <c r="N126" s="8">
        <v>1859.44</v>
      </c>
      <c r="O126" s="8">
        <v>1614</v>
      </c>
      <c r="P126" s="10">
        <f t="shared" si="17"/>
        <v>8070</v>
      </c>
      <c r="Q126" s="10">
        <f t="shared" si="18"/>
        <v>40350</v>
      </c>
      <c r="R126" s="11">
        <f t="shared" si="19"/>
        <v>48420</v>
      </c>
      <c r="S126" s="3">
        <f t="shared" si="20"/>
        <v>48420</v>
      </c>
    </row>
    <row r="127" spans="1:19" x14ac:dyDescent="0.3">
      <c r="A127" s="12">
        <v>727</v>
      </c>
      <c r="B127" s="8" t="s">
        <v>121</v>
      </c>
      <c r="C127" s="8">
        <v>57.6</v>
      </c>
      <c r="D127" s="8">
        <v>41.9</v>
      </c>
      <c r="E127" s="8">
        <v>71.400000000000006</v>
      </c>
      <c r="F127" s="8">
        <f t="shared" si="22"/>
        <v>1</v>
      </c>
      <c r="G127" s="8">
        <f t="shared" si="23"/>
        <v>1</v>
      </c>
      <c r="H127" s="8">
        <f t="shared" si="24"/>
        <v>1</v>
      </c>
      <c r="I127" s="8">
        <f t="shared" si="26"/>
        <v>3</v>
      </c>
      <c r="J127" s="8">
        <f t="shared" si="25"/>
        <v>56.97</v>
      </c>
      <c r="K127" s="8"/>
      <c r="L127" s="8">
        <v>92.94</v>
      </c>
      <c r="M127" s="9">
        <f t="shared" si="21"/>
        <v>-0.39</v>
      </c>
      <c r="N127" s="8">
        <v>111.53</v>
      </c>
      <c r="O127" s="8">
        <v>80</v>
      </c>
      <c r="P127" s="10">
        <f t="shared" si="17"/>
        <v>400</v>
      </c>
      <c r="Q127" s="10">
        <f t="shared" si="18"/>
        <v>2000</v>
      </c>
      <c r="R127" s="11">
        <f t="shared" si="19"/>
        <v>2400</v>
      </c>
      <c r="S127" s="3">
        <f t="shared" si="20"/>
        <v>2400</v>
      </c>
    </row>
    <row r="128" spans="1:19" x14ac:dyDescent="0.3">
      <c r="A128" s="12">
        <v>731</v>
      </c>
      <c r="B128" s="8" t="s">
        <v>122</v>
      </c>
      <c r="C128" s="8">
        <v>34.1</v>
      </c>
      <c r="D128" s="8">
        <v>37.200000000000003</v>
      </c>
      <c r="E128" s="8">
        <v>5.7</v>
      </c>
      <c r="F128" s="8">
        <f t="shared" si="22"/>
        <v>1</v>
      </c>
      <c r="G128" s="8">
        <f t="shared" si="23"/>
        <v>1</v>
      </c>
      <c r="H128" s="8">
        <f t="shared" si="24"/>
        <v>1</v>
      </c>
      <c r="I128" s="8">
        <f t="shared" si="26"/>
        <v>3</v>
      </c>
      <c r="J128" s="8">
        <f t="shared" si="25"/>
        <v>25.67</v>
      </c>
      <c r="K128" s="8"/>
      <c r="L128" s="8">
        <v>95.94</v>
      </c>
      <c r="M128" s="9">
        <f t="shared" si="21"/>
        <v>-0.73</v>
      </c>
      <c r="N128" s="8">
        <v>98.49</v>
      </c>
      <c r="O128" s="8">
        <v>50</v>
      </c>
      <c r="P128" s="10">
        <f t="shared" si="17"/>
        <v>250</v>
      </c>
      <c r="Q128" s="10">
        <f t="shared" si="18"/>
        <v>1250</v>
      </c>
      <c r="R128" s="11">
        <f t="shared" si="19"/>
        <v>1500</v>
      </c>
      <c r="S128" s="3">
        <f t="shared" si="20"/>
        <v>1500</v>
      </c>
    </row>
    <row r="129" spans="1:19" x14ac:dyDescent="0.3">
      <c r="A129" s="12">
        <v>734</v>
      </c>
      <c r="B129" s="8" t="s">
        <v>123</v>
      </c>
      <c r="C129" s="8">
        <v>64.3</v>
      </c>
      <c r="D129" s="8">
        <v>138.5</v>
      </c>
      <c r="E129" s="8">
        <v>70.900000000000006</v>
      </c>
      <c r="F129" s="8">
        <f t="shared" si="22"/>
        <v>1</v>
      </c>
      <c r="G129" s="8">
        <f t="shared" si="23"/>
        <v>1</v>
      </c>
      <c r="H129" s="8">
        <f t="shared" si="24"/>
        <v>1</v>
      </c>
      <c r="I129" s="8">
        <f t="shared" si="26"/>
        <v>3</v>
      </c>
      <c r="J129" s="8">
        <f t="shared" si="25"/>
        <v>91.23</v>
      </c>
      <c r="K129" s="8"/>
      <c r="L129" s="8">
        <v>170.01</v>
      </c>
      <c r="M129" s="9">
        <f t="shared" si="21"/>
        <v>-0.46</v>
      </c>
      <c r="N129" s="8">
        <v>179.6</v>
      </c>
      <c r="O129" s="8">
        <v>150</v>
      </c>
      <c r="P129" s="10">
        <f t="shared" si="17"/>
        <v>750</v>
      </c>
      <c r="Q129" s="10">
        <f t="shared" si="18"/>
        <v>3750</v>
      </c>
      <c r="R129" s="11">
        <f t="shared" si="19"/>
        <v>4500</v>
      </c>
      <c r="S129" s="3">
        <f t="shared" si="20"/>
        <v>4500</v>
      </c>
    </row>
    <row r="130" spans="1:19" x14ac:dyDescent="0.3">
      <c r="A130" s="12">
        <v>740</v>
      </c>
      <c r="B130" s="8" t="s">
        <v>124</v>
      </c>
      <c r="C130" s="8">
        <v>224.1</v>
      </c>
      <c r="D130" s="13">
        <v>1055.76</v>
      </c>
      <c r="E130" s="8">
        <v>433.09</v>
      </c>
      <c r="F130" s="8">
        <f t="shared" si="22"/>
        <v>1</v>
      </c>
      <c r="G130" s="8">
        <f t="shared" si="23"/>
        <v>1</v>
      </c>
      <c r="H130" s="8">
        <f t="shared" si="24"/>
        <v>1</v>
      </c>
      <c r="I130" s="8">
        <f t="shared" si="26"/>
        <v>3</v>
      </c>
      <c r="J130" s="8">
        <f t="shared" si="25"/>
        <v>570.98</v>
      </c>
      <c r="K130" s="8"/>
      <c r="L130" s="8">
        <v>1109.3800000000001</v>
      </c>
      <c r="M130" s="9">
        <f t="shared" si="21"/>
        <v>-0.49</v>
      </c>
      <c r="N130" s="8">
        <v>1227.94</v>
      </c>
      <c r="O130" s="8">
        <v>1000</v>
      </c>
      <c r="P130" s="10">
        <f t="shared" si="17"/>
        <v>5000</v>
      </c>
      <c r="Q130" s="10">
        <f t="shared" si="18"/>
        <v>25000</v>
      </c>
      <c r="R130" s="11">
        <f t="shared" si="19"/>
        <v>30000</v>
      </c>
      <c r="S130" s="3">
        <f t="shared" si="20"/>
        <v>30000</v>
      </c>
    </row>
    <row r="131" spans="1:19" x14ac:dyDescent="0.3">
      <c r="A131" s="12">
        <v>742</v>
      </c>
      <c r="B131" s="8" t="s">
        <v>125</v>
      </c>
      <c r="C131" s="8">
        <v>85.58</v>
      </c>
      <c r="D131" s="8">
        <v>121.58</v>
      </c>
      <c r="E131" s="8">
        <v>56</v>
      </c>
      <c r="F131" s="8">
        <f t="shared" si="22"/>
        <v>1</v>
      </c>
      <c r="G131" s="8">
        <f t="shared" si="23"/>
        <v>1</v>
      </c>
      <c r="H131" s="8">
        <f t="shared" si="24"/>
        <v>1</v>
      </c>
      <c r="I131" s="8">
        <f t="shared" si="26"/>
        <v>3</v>
      </c>
      <c r="J131" s="8">
        <f t="shared" si="25"/>
        <v>87.72</v>
      </c>
      <c r="K131" s="8"/>
      <c r="L131" s="8">
        <v>124</v>
      </c>
      <c r="M131" s="9">
        <f t="shared" ref="M131:M162" si="27">ROUND(J131/L131-1,2)</f>
        <v>-0.28999999999999998</v>
      </c>
      <c r="N131" s="8">
        <v>124.8</v>
      </c>
      <c r="O131" s="8">
        <v>124</v>
      </c>
      <c r="P131" s="10">
        <f t="shared" si="17"/>
        <v>620</v>
      </c>
      <c r="Q131" s="10">
        <f t="shared" si="18"/>
        <v>3100</v>
      </c>
      <c r="R131" s="11">
        <f t="shared" si="19"/>
        <v>3720</v>
      </c>
      <c r="S131" s="3">
        <f t="shared" si="20"/>
        <v>3720</v>
      </c>
    </row>
    <row r="132" spans="1:19" x14ac:dyDescent="0.3">
      <c r="A132" s="12">
        <v>753</v>
      </c>
      <c r="B132" s="8" t="s">
        <v>126</v>
      </c>
      <c r="C132" s="8">
        <v>14.8</v>
      </c>
      <c r="D132" s="8"/>
      <c r="E132" s="8"/>
      <c r="F132" s="8">
        <f t="shared" si="22"/>
        <v>1</v>
      </c>
      <c r="G132" s="8">
        <f t="shared" si="23"/>
        <v>0</v>
      </c>
      <c r="H132" s="8">
        <f t="shared" si="24"/>
        <v>0</v>
      </c>
      <c r="I132" s="8">
        <f t="shared" si="26"/>
        <v>1</v>
      </c>
      <c r="J132" s="8">
        <f t="shared" si="25"/>
        <v>14.8</v>
      </c>
      <c r="K132" s="8"/>
      <c r="L132" s="8">
        <v>20.350000000000001</v>
      </c>
      <c r="M132" s="9">
        <f t="shared" si="27"/>
        <v>-0.27</v>
      </c>
      <c r="N132" s="8">
        <v>20.350000000000001</v>
      </c>
      <c r="O132" s="8">
        <v>20</v>
      </c>
      <c r="P132" s="10">
        <f t="shared" si="17"/>
        <v>100</v>
      </c>
      <c r="Q132" s="10">
        <f t="shared" si="18"/>
        <v>500</v>
      </c>
      <c r="R132" s="11">
        <f t="shared" si="19"/>
        <v>600</v>
      </c>
      <c r="S132" s="3">
        <f t="shared" si="20"/>
        <v>600</v>
      </c>
    </row>
    <row r="133" spans="1:19" x14ac:dyDescent="0.3">
      <c r="A133" s="12">
        <v>756</v>
      </c>
      <c r="B133" s="8" t="s">
        <v>127</v>
      </c>
      <c r="C133" s="8">
        <v>690.5</v>
      </c>
      <c r="D133" s="8">
        <v>626.83000000000004</v>
      </c>
      <c r="E133" s="8">
        <v>692.55</v>
      </c>
      <c r="F133" s="8">
        <f t="shared" si="22"/>
        <v>1</v>
      </c>
      <c r="G133" s="8">
        <f t="shared" si="23"/>
        <v>1</v>
      </c>
      <c r="H133" s="8">
        <f t="shared" si="24"/>
        <v>1</v>
      </c>
      <c r="I133" s="8">
        <f t="shared" si="26"/>
        <v>3</v>
      </c>
      <c r="J133" s="8">
        <f t="shared" si="25"/>
        <v>669.96</v>
      </c>
      <c r="K133" s="8"/>
      <c r="L133" s="8">
        <v>678.94</v>
      </c>
      <c r="M133" s="9">
        <f t="shared" si="27"/>
        <v>-0.01</v>
      </c>
      <c r="N133" s="8">
        <v>737.1</v>
      </c>
      <c r="O133" s="8">
        <v>680</v>
      </c>
      <c r="P133" s="10">
        <f t="shared" si="17"/>
        <v>3400</v>
      </c>
      <c r="Q133" s="10">
        <f t="shared" si="18"/>
        <v>17000</v>
      </c>
      <c r="R133" s="11">
        <f t="shared" si="19"/>
        <v>20400</v>
      </c>
      <c r="S133" s="3">
        <f t="shared" si="20"/>
        <v>20400</v>
      </c>
    </row>
    <row r="134" spans="1:19" x14ac:dyDescent="0.3">
      <c r="A134" s="12">
        <v>758</v>
      </c>
      <c r="B134" s="8" t="s">
        <v>128</v>
      </c>
      <c r="C134" s="8">
        <v>580.65</v>
      </c>
      <c r="D134" s="13">
        <v>1121.53</v>
      </c>
      <c r="E134" s="8">
        <v>794.27</v>
      </c>
      <c r="F134" s="8">
        <f t="shared" si="22"/>
        <v>1</v>
      </c>
      <c r="G134" s="8">
        <f t="shared" si="23"/>
        <v>1</v>
      </c>
      <c r="H134" s="8">
        <f t="shared" si="24"/>
        <v>1</v>
      </c>
      <c r="I134" s="8">
        <f t="shared" si="26"/>
        <v>3</v>
      </c>
      <c r="J134" s="8">
        <f t="shared" si="25"/>
        <v>832.15</v>
      </c>
      <c r="K134" s="8"/>
      <c r="L134" s="8">
        <v>1012.83</v>
      </c>
      <c r="M134" s="9">
        <f t="shared" si="27"/>
        <v>-0.18</v>
      </c>
      <c r="N134" s="8">
        <v>1076.5899999999999</v>
      </c>
      <c r="O134" s="8">
        <v>1013</v>
      </c>
      <c r="P134" s="10">
        <f t="shared" si="17"/>
        <v>5065</v>
      </c>
      <c r="Q134" s="10">
        <f t="shared" si="18"/>
        <v>25325</v>
      </c>
      <c r="R134" s="11">
        <f t="shared" si="19"/>
        <v>30390</v>
      </c>
      <c r="S134" s="3">
        <f t="shared" si="20"/>
        <v>30390</v>
      </c>
    </row>
    <row r="135" spans="1:19" x14ac:dyDescent="0.3">
      <c r="A135" s="12">
        <v>760</v>
      </c>
      <c r="B135" s="8" t="s">
        <v>129</v>
      </c>
      <c r="C135" s="8">
        <v>36.299999999999997</v>
      </c>
      <c r="D135" s="8">
        <v>69.599999999999994</v>
      </c>
      <c r="E135" s="8">
        <v>85.9</v>
      </c>
      <c r="F135" s="8">
        <f t="shared" si="22"/>
        <v>1</v>
      </c>
      <c r="G135" s="8">
        <f t="shared" si="23"/>
        <v>1</v>
      </c>
      <c r="H135" s="8">
        <f t="shared" si="24"/>
        <v>1</v>
      </c>
      <c r="I135" s="8">
        <f t="shared" si="26"/>
        <v>3</v>
      </c>
      <c r="J135" s="8">
        <f t="shared" si="25"/>
        <v>63.93</v>
      </c>
      <c r="K135" s="8"/>
      <c r="L135" s="8">
        <v>271.79000000000002</v>
      </c>
      <c r="M135" s="9">
        <f t="shared" si="27"/>
        <v>-0.76</v>
      </c>
      <c r="N135" s="8">
        <v>285.44</v>
      </c>
      <c r="O135" s="8">
        <v>90</v>
      </c>
      <c r="P135" s="10">
        <f t="shared" si="17"/>
        <v>450</v>
      </c>
      <c r="Q135" s="10">
        <f t="shared" si="18"/>
        <v>2250</v>
      </c>
      <c r="R135" s="11">
        <f t="shared" si="19"/>
        <v>2700</v>
      </c>
      <c r="S135" s="3">
        <f t="shared" si="20"/>
        <v>2700</v>
      </c>
    </row>
    <row r="136" spans="1:19" x14ac:dyDescent="0.3">
      <c r="A136" s="12">
        <v>762</v>
      </c>
      <c r="B136" s="8" t="s">
        <v>130</v>
      </c>
      <c r="C136" s="8">
        <v>830.49</v>
      </c>
      <c r="D136" s="8">
        <v>987.26</v>
      </c>
      <c r="E136" s="8">
        <v>478.18</v>
      </c>
      <c r="F136" s="8">
        <f t="shared" si="22"/>
        <v>1</v>
      </c>
      <c r="G136" s="8">
        <f t="shared" si="23"/>
        <v>1</v>
      </c>
      <c r="H136" s="8">
        <f t="shared" si="24"/>
        <v>1</v>
      </c>
      <c r="I136" s="8">
        <f t="shared" si="26"/>
        <v>3</v>
      </c>
      <c r="J136" s="8">
        <f t="shared" si="25"/>
        <v>765.31</v>
      </c>
      <c r="K136" s="8"/>
      <c r="L136" s="8">
        <v>793.88</v>
      </c>
      <c r="M136" s="9">
        <f t="shared" si="27"/>
        <v>-0.04</v>
      </c>
      <c r="N136" s="8">
        <v>952.65</v>
      </c>
      <c r="O136" s="8">
        <v>794</v>
      </c>
      <c r="P136" s="10">
        <f t="shared" ref="P136:P197" si="28">O136*5</f>
        <v>3970</v>
      </c>
      <c r="Q136" s="10">
        <f t="shared" ref="Q136:Q197" si="29">O136*25</f>
        <v>19850</v>
      </c>
      <c r="R136" s="11">
        <f t="shared" ref="R136:R197" si="30">P136+Q136</f>
        <v>23820</v>
      </c>
      <c r="S136" s="3">
        <f t="shared" ref="S136:S197" si="31">O136*30</f>
        <v>23820</v>
      </c>
    </row>
    <row r="137" spans="1:19" x14ac:dyDescent="0.3">
      <c r="A137" s="12">
        <v>766</v>
      </c>
      <c r="B137" s="8" t="s">
        <v>131</v>
      </c>
      <c r="C137" s="8">
        <v>24.5</v>
      </c>
      <c r="D137" s="8">
        <v>26.6</v>
      </c>
      <c r="E137" s="8">
        <v>15.9</v>
      </c>
      <c r="F137" s="8">
        <f t="shared" si="22"/>
        <v>1</v>
      </c>
      <c r="G137" s="8">
        <f t="shared" si="23"/>
        <v>1</v>
      </c>
      <c r="H137" s="8">
        <f t="shared" si="24"/>
        <v>1</v>
      </c>
      <c r="I137" s="8">
        <f t="shared" si="26"/>
        <v>3</v>
      </c>
      <c r="J137" s="8">
        <f t="shared" si="25"/>
        <v>22.33</v>
      </c>
      <c r="K137" s="8"/>
      <c r="L137" s="8">
        <v>54.23</v>
      </c>
      <c r="M137" s="9">
        <f t="shared" si="27"/>
        <v>-0.59</v>
      </c>
      <c r="N137" s="8">
        <v>54.23</v>
      </c>
      <c r="O137" s="8">
        <v>40</v>
      </c>
      <c r="P137" s="10">
        <f t="shared" si="28"/>
        <v>200</v>
      </c>
      <c r="Q137" s="10">
        <f t="shared" si="29"/>
        <v>1000</v>
      </c>
      <c r="R137" s="11">
        <f t="shared" si="30"/>
        <v>1200</v>
      </c>
      <c r="S137" s="3">
        <f t="shared" si="31"/>
        <v>1200</v>
      </c>
    </row>
    <row r="138" spans="1:19" x14ac:dyDescent="0.3">
      <c r="A138" s="12">
        <v>771</v>
      </c>
      <c r="B138" s="8" t="s">
        <v>132</v>
      </c>
      <c r="C138" s="8">
        <v>236.95</v>
      </c>
      <c r="D138" s="8">
        <v>388.41</v>
      </c>
      <c r="E138" s="8">
        <v>216.96</v>
      </c>
      <c r="F138" s="8">
        <f t="shared" si="22"/>
        <v>1</v>
      </c>
      <c r="G138" s="8">
        <f t="shared" si="23"/>
        <v>1</v>
      </c>
      <c r="H138" s="8">
        <f t="shared" si="24"/>
        <v>1</v>
      </c>
      <c r="I138" s="8">
        <f t="shared" si="26"/>
        <v>3</v>
      </c>
      <c r="J138" s="8">
        <f t="shared" si="25"/>
        <v>280.77</v>
      </c>
      <c r="K138" s="8"/>
      <c r="L138" s="8">
        <v>536.41</v>
      </c>
      <c r="M138" s="9">
        <f t="shared" si="27"/>
        <v>-0.48</v>
      </c>
      <c r="N138" s="8">
        <v>464.88</v>
      </c>
      <c r="O138" s="8">
        <v>390</v>
      </c>
      <c r="P138" s="10">
        <f t="shared" si="28"/>
        <v>1950</v>
      </c>
      <c r="Q138" s="10">
        <f t="shared" si="29"/>
        <v>9750</v>
      </c>
      <c r="R138" s="11">
        <f t="shared" si="30"/>
        <v>11700</v>
      </c>
      <c r="S138" s="3">
        <f t="shared" si="31"/>
        <v>11700</v>
      </c>
    </row>
    <row r="139" spans="1:19" x14ac:dyDescent="0.3">
      <c r="A139" s="12">
        <v>772</v>
      </c>
      <c r="B139" s="8" t="s">
        <v>133</v>
      </c>
      <c r="C139" s="8">
        <v>8.1999999999999993</v>
      </c>
      <c r="D139" s="8">
        <v>16.5</v>
      </c>
      <c r="E139" s="8">
        <v>29.1</v>
      </c>
      <c r="F139" s="8">
        <f t="shared" si="22"/>
        <v>1</v>
      </c>
      <c r="G139" s="8">
        <f t="shared" si="23"/>
        <v>1</v>
      </c>
      <c r="H139" s="8">
        <f t="shared" si="24"/>
        <v>1</v>
      </c>
      <c r="I139" s="8">
        <f t="shared" si="26"/>
        <v>3</v>
      </c>
      <c r="J139" s="8">
        <f t="shared" si="25"/>
        <v>17.93</v>
      </c>
      <c r="K139" s="8"/>
      <c r="L139" s="8">
        <v>50.2</v>
      </c>
      <c r="M139" s="9">
        <f t="shared" si="27"/>
        <v>-0.64</v>
      </c>
      <c r="N139" s="8">
        <v>57.48</v>
      </c>
      <c r="O139" s="8">
        <v>30</v>
      </c>
      <c r="P139" s="10">
        <f t="shared" si="28"/>
        <v>150</v>
      </c>
      <c r="Q139" s="10">
        <f t="shared" si="29"/>
        <v>750</v>
      </c>
      <c r="R139" s="11">
        <f t="shared" si="30"/>
        <v>900</v>
      </c>
      <c r="S139" s="3">
        <f t="shared" si="31"/>
        <v>900</v>
      </c>
    </row>
    <row r="140" spans="1:19" x14ac:dyDescent="0.3">
      <c r="A140" s="12">
        <v>773</v>
      </c>
      <c r="B140" s="8" t="s">
        <v>134</v>
      </c>
      <c r="C140" s="8">
        <v>67.400000000000006</v>
      </c>
      <c r="D140" s="8">
        <v>79</v>
      </c>
      <c r="E140" s="8">
        <v>72.8</v>
      </c>
      <c r="F140" s="8">
        <f t="shared" si="22"/>
        <v>1</v>
      </c>
      <c r="G140" s="8">
        <f t="shared" si="23"/>
        <v>1</v>
      </c>
      <c r="H140" s="8">
        <f t="shared" si="24"/>
        <v>1</v>
      </c>
      <c r="I140" s="8">
        <f t="shared" si="26"/>
        <v>3</v>
      </c>
      <c r="J140" s="8">
        <f t="shared" si="25"/>
        <v>73.069999999999993</v>
      </c>
      <c r="K140" s="8"/>
      <c r="L140" s="8">
        <v>114.14</v>
      </c>
      <c r="M140" s="9">
        <f t="shared" si="27"/>
        <v>-0.36</v>
      </c>
      <c r="N140" s="8">
        <v>126</v>
      </c>
      <c r="O140" s="8">
        <v>80</v>
      </c>
      <c r="P140" s="10">
        <f t="shared" si="28"/>
        <v>400</v>
      </c>
      <c r="Q140" s="10">
        <f t="shared" si="29"/>
        <v>2000</v>
      </c>
      <c r="R140" s="11">
        <f t="shared" si="30"/>
        <v>2400</v>
      </c>
      <c r="S140" s="3">
        <f t="shared" si="31"/>
        <v>2400</v>
      </c>
    </row>
    <row r="141" spans="1:19" x14ac:dyDescent="0.3">
      <c r="A141" s="12">
        <v>774</v>
      </c>
      <c r="B141" s="8" t="s">
        <v>135</v>
      </c>
      <c r="C141" s="8">
        <v>4.4000000000000004</v>
      </c>
      <c r="D141" s="8">
        <v>18.3</v>
      </c>
      <c r="E141" s="8"/>
      <c r="F141" s="8">
        <f t="shared" si="22"/>
        <v>1</v>
      </c>
      <c r="G141" s="8">
        <f t="shared" si="23"/>
        <v>1</v>
      </c>
      <c r="H141" s="8">
        <f t="shared" si="24"/>
        <v>0</v>
      </c>
      <c r="I141" s="8">
        <f t="shared" si="26"/>
        <v>2</v>
      </c>
      <c r="J141" s="8">
        <f t="shared" si="25"/>
        <v>11.35</v>
      </c>
      <c r="K141" s="8"/>
      <c r="L141" s="8">
        <v>31.64</v>
      </c>
      <c r="M141" s="9">
        <f t="shared" si="27"/>
        <v>-0.64</v>
      </c>
      <c r="N141" s="8">
        <v>31.83</v>
      </c>
      <c r="O141" s="8">
        <v>20</v>
      </c>
      <c r="P141" s="10">
        <f t="shared" si="28"/>
        <v>100</v>
      </c>
      <c r="Q141" s="10">
        <f t="shared" si="29"/>
        <v>500</v>
      </c>
      <c r="R141" s="11">
        <f t="shared" si="30"/>
        <v>600</v>
      </c>
      <c r="S141" s="3">
        <f t="shared" si="31"/>
        <v>600</v>
      </c>
    </row>
    <row r="142" spans="1:19" x14ac:dyDescent="0.3">
      <c r="A142" s="12">
        <v>778</v>
      </c>
      <c r="B142" s="8" t="s">
        <v>136</v>
      </c>
      <c r="C142" s="8">
        <v>244.4</v>
      </c>
      <c r="D142" s="8">
        <v>190.6</v>
      </c>
      <c r="E142" s="8">
        <v>198</v>
      </c>
      <c r="F142" s="8">
        <f t="shared" si="22"/>
        <v>1</v>
      </c>
      <c r="G142" s="8">
        <f t="shared" si="23"/>
        <v>1</v>
      </c>
      <c r="H142" s="8">
        <f t="shared" si="24"/>
        <v>1</v>
      </c>
      <c r="I142" s="8">
        <f t="shared" si="26"/>
        <v>3</v>
      </c>
      <c r="J142" s="8">
        <f t="shared" si="25"/>
        <v>211</v>
      </c>
      <c r="K142" s="8"/>
      <c r="L142" s="8">
        <v>204.3</v>
      </c>
      <c r="M142" s="9">
        <f t="shared" si="27"/>
        <v>0.03</v>
      </c>
      <c r="N142" s="8">
        <v>245.14</v>
      </c>
      <c r="O142" s="8">
        <v>204</v>
      </c>
      <c r="P142" s="10">
        <f t="shared" si="28"/>
        <v>1020</v>
      </c>
      <c r="Q142" s="10">
        <f t="shared" si="29"/>
        <v>5100</v>
      </c>
      <c r="R142" s="11">
        <f t="shared" si="30"/>
        <v>6120</v>
      </c>
      <c r="S142" s="3">
        <f t="shared" si="31"/>
        <v>6120</v>
      </c>
    </row>
    <row r="143" spans="1:19" x14ac:dyDescent="0.3">
      <c r="A143" s="12">
        <v>783</v>
      </c>
      <c r="B143" s="8" t="s">
        <v>137</v>
      </c>
      <c r="C143" s="8">
        <v>105.77</v>
      </c>
      <c r="D143" s="8">
        <v>153.07</v>
      </c>
      <c r="E143" s="8">
        <v>150.4</v>
      </c>
      <c r="F143" s="8">
        <f t="shared" si="22"/>
        <v>1</v>
      </c>
      <c r="G143" s="8">
        <f t="shared" si="23"/>
        <v>1</v>
      </c>
      <c r="H143" s="8">
        <f t="shared" si="24"/>
        <v>1</v>
      </c>
      <c r="I143" s="8">
        <f t="shared" si="26"/>
        <v>3</v>
      </c>
      <c r="J143" s="8">
        <f t="shared" si="25"/>
        <v>136.41</v>
      </c>
      <c r="K143" s="8"/>
      <c r="L143" s="8">
        <v>182.1</v>
      </c>
      <c r="M143" s="9">
        <f t="shared" si="27"/>
        <v>-0.25</v>
      </c>
      <c r="N143" s="8">
        <v>209.78</v>
      </c>
      <c r="O143" s="8">
        <v>182</v>
      </c>
      <c r="P143" s="10">
        <f t="shared" si="28"/>
        <v>910</v>
      </c>
      <c r="Q143" s="10">
        <f t="shared" si="29"/>
        <v>4550</v>
      </c>
      <c r="R143" s="11">
        <f t="shared" si="30"/>
        <v>5460</v>
      </c>
      <c r="S143" s="3">
        <f t="shared" si="31"/>
        <v>5460</v>
      </c>
    </row>
    <row r="144" spans="1:19" x14ac:dyDescent="0.3">
      <c r="A144" s="12">
        <v>786</v>
      </c>
      <c r="B144" s="8" t="s">
        <v>138</v>
      </c>
      <c r="C144" s="8">
        <v>23.6</v>
      </c>
      <c r="D144" s="8">
        <v>24.2</v>
      </c>
      <c r="E144" s="8">
        <v>25.8</v>
      </c>
      <c r="F144" s="8">
        <f t="shared" si="22"/>
        <v>1</v>
      </c>
      <c r="G144" s="8">
        <f t="shared" si="23"/>
        <v>1</v>
      </c>
      <c r="H144" s="8">
        <f t="shared" si="24"/>
        <v>1</v>
      </c>
      <c r="I144" s="8">
        <f t="shared" si="26"/>
        <v>3</v>
      </c>
      <c r="J144" s="8">
        <f t="shared" si="25"/>
        <v>24.53</v>
      </c>
      <c r="K144" s="8"/>
      <c r="L144" s="8">
        <v>57.87</v>
      </c>
      <c r="M144" s="9">
        <f t="shared" si="27"/>
        <v>-0.57999999999999996</v>
      </c>
      <c r="N144" s="8">
        <v>57.87</v>
      </c>
      <c r="O144" s="8">
        <v>30</v>
      </c>
      <c r="P144" s="10">
        <f t="shared" si="28"/>
        <v>150</v>
      </c>
      <c r="Q144" s="10">
        <f t="shared" si="29"/>
        <v>750</v>
      </c>
      <c r="R144" s="11">
        <f t="shared" si="30"/>
        <v>900</v>
      </c>
      <c r="S144" s="3">
        <f t="shared" si="31"/>
        <v>900</v>
      </c>
    </row>
    <row r="145" spans="1:19" x14ac:dyDescent="0.3">
      <c r="A145" s="12">
        <v>789</v>
      </c>
      <c r="B145" s="8" t="s">
        <v>139</v>
      </c>
      <c r="C145" s="8"/>
      <c r="D145" s="8">
        <v>21.7</v>
      </c>
      <c r="E145" s="8"/>
      <c r="F145" s="8">
        <f t="shared" si="22"/>
        <v>0</v>
      </c>
      <c r="G145" s="8">
        <f t="shared" si="23"/>
        <v>1</v>
      </c>
      <c r="H145" s="8">
        <f t="shared" si="24"/>
        <v>0</v>
      </c>
      <c r="I145" s="8">
        <f t="shared" si="26"/>
        <v>1</v>
      </c>
      <c r="J145" s="8">
        <f t="shared" si="25"/>
        <v>21.7</v>
      </c>
      <c r="K145" s="8"/>
      <c r="L145" s="8">
        <v>72.27</v>
      </c>
      <c r="M145" s="9">
        <f t="shared" si="27"/>
        <v>-0.7</v>
      </c>
      <c r="N145" s="8">
        <v>72.27</v>
      </c>
      <c r="O145" s="8">
        <v>30</v>
      </c>
      <c r="P145" s="10">
        <f t="shared" si="28"/>
        <v>150</v>
      </c>
      <c r="Q145" s="10">
        <f t="shared" si="29"/>
        <v>750</v>
      </c>
      <c r="R145" s="11">
        <f t="shared" si="30"/>
        <v>900</v>
      </c>
      <c r="S145" s="3">
        <f t="shared" si="31"/>
        <v>900</v>
      </c>
    </row>
    <row r="146" spans="1:19" x14ac:dyDescent="0.3">
      <c r="A146" s="12">
        <v>793</v>
      </c>
      <c r="B146" s="8" t="s">
        <v>140</v>
      </c>
      <c r="C146" s="8">
        <v>36.700000000000003</v>
      </c>
      <c r="D146" s="8">
        <v>48.65</v>
      </c>
      <c r="E146" s="8">
        <v>42.8</v>
      </c>
      <c r="F146" s="8">
        <f t="shared" si="22"/>
        <v>1</v>
      </c>
      <c r="G146" s="8">
        <f t="shared" si="23"/>
        <v>1</v>
      </c>
      <c r="H146" s="8">
        <f t="shared" si="24"/>
        <v>1</v>
      </c>
      <c r="I146" s="8">
        <f t="shared" si="26"/>
        <v>3</v>
      </c>
      <c r="J146" s="8">
        <f t="shared" si="25"/>
        <v>42.72</v>
      </c>
      <c r="K146" s="8"/>
      <c r="L146" s="8">
        <v>135.97</v>
      </c>
      <c r="M146" s="9">
        <f t="shared" si="27"/>
        <v>-0.69</v>
      </c>
      <c r="N146" s="8">
        <v>138.47999999999999</v>
      </c>
      <c r="O146" s="8">
        <v>50</v>
      </c>
      <c r="P146" s="10">
        <f t="shared" si="28"/>
        <v>250</v>
      </c>
      <c r="Q146" s="10">
        <f t="shared" si="29"/>
        <v>1250</v>
      </c>
      <c r="R146" s="11">
        <f t="shared" si="30"/>
        <v>1500</v>
      </c>
      <c r="S146" s="3">
        <f t="shared" si="31"/>
        <v>1500</v>
      </c>
    </row>
    <row r="147" spans="1:19" x14ac:dyDescent="0.3">
      <c r="A147" s="12">
        <v>797</v>
      </c>
      <c r="B147" s="8" t="s">
        <v>141</v>
      </c>
      <c r="C147" s="8">
        <v>20.2</v>
      </c>
      <c r="D147" s="8">
        <v>12.1</v>
      </c>
      <c r="E147" s="8"/>
      <c r="F147" s="8">
        <f t="shared" si="22"/>
        <v>1</v>
      </c>
      <c r="G147" s="8">
        <f t="shared" si="23"/>
        <v>1</v>
      </c>
      <c r="H147" s="8">
        <f t="shared" si="24"/>
        <v>0</v>
      </c>
      <c r="I147" s="8">
        <f t="shared" si="26"/>
        <v>2</v>
      </c>
      <c r="J147" s="8">
        <f t="shared" si="25"/>
        <v>16.149999999999999</v>
      </c>
      <c r="K147" s="8"/>
      <c r="L147" s="8">
        <v>106.02</v>
      </c>
      <c r="M147" s="9">
        <f t="shared" si="27"/>
        <v>-0.85</v>
      </c>
      <c r="N147" s="8">
        <v>106.02</v>
      </c>
      <c r="O147" s="8">
        <v>30</v>
      </c>
      <c r="P147" s="10">
        <f t="shared" si="28"/>
        <v>150</v>
      </c>
      <c r="Q147" s="10">
        <f t="shared" si="29"/>
        <v>750</v>
      </c>
      <c r="R147" s="11">
        <f t="shared" si="30"/>
        <v>900</v>
      </c>
      <c r="S147" s="3">
        <f t="shared" si="31"/>
        <v>900</v>
      </c>
    </row>
    <row r="148" spans="1:19" x14ac:dyDescent="0.3">
      <c r="A148" s="12">
        <v>798</v>
      </c>
      <c r="B148" s="8" t="s">
        <v>142</v>
      </c>
      <c r="C148" s="8">
        <v>12.9</v>
      </c>
      <c r="D148" s="8">
        <v>12.6</v>
      </c>
      <c r="E148" s="8">
        <v>20.399999999999999</v>
      </c>
      <c r="F148" s="8">
        <f t="shared" si="22"/>
        <v>1</v>
      </c>
      <c r="G148" s="8">
        <f t="shared" si="23"/>
        <v>1</v>
      </c>
      <c r="H148" s="8">
        <f t="shared" si="24"/>
        <v>1</v>
      </c>
      <c r="I148" s="8">
        <f t="shared" si="26"/>
        <v>3</v>
      </c>
      <c r="J148" s="8">
        <f t="shared" si="25"/>
        <v>15.3</v>
      </c>
      <c r="K148" s="8"/>
      <c r="L148" s="8">
        <v>58.88</v>
      </c>
      <c r="M148" s="9">
        <f t="shared" si="27"/>
        <v>-0.74</v>
      </c>
      <c r="N148" s="8">
        <v>58.88</v>
      </c>
      <c r="O148" s="8">
        <v>30</v>
      </c>
      <c r="P148" s="10">
        <f t="shared" si="28"/>
        <v>150</v>
      </c>
      <c r="Q148" s="10">
        <f t="shared" si="29"/>
        <v>750</v>
      </c>
      <c r="R148" s="11">
        <f t="shared" si="30"/>
        <v>900</v>
      </c>
      <c r="S148" s="3">
        <f t="shared" si="31"/>
        <v>900</v>
      </c>
    </row>
    <row r="149" spans="1:19" x14ac:dyDescent="0.3">
      <c r="A149" s="12">
        <v>799</v>
      </c>
      <c r="B149" s="8" t="s">
        <v>143</v>
      </c>
      <c r="C149" s="8">
        <v>114.1</v>
      </c>
      <c r="D149" s="8">
        <v>53.2</v>
      </c>
      <c r="E149" s="8">
        <v>200.2</v>
      </c>
      <c r="F149" s="8">
        <f t="shared" si="22"/>
        <v>1</v>
      </c>
      <c r="G149" s="8">
        <f t="shared" si="23"/>
        <v>1</v>
      </c>
      <c r="H149" s="8">
        <f t="shared" si="24"/>
        <v>1</v>
      </c>
      <c r="I149" s="8">
        <f t="shared" si="26"/>
        <v>3</v>
      </c>
      <c r="J149" s="8">
        <f t="shared" si="25"/>
        <v>122.5</v>
      </c>
      <c r="K149" s="8"/>
      <c r="L149" s="8">
        <v>279.61</v>
      </c>
      <c r="M149" s="9">
        <f t="shared" si="27"/>
        <v>-0.56000000000000005</v>
      </c>
      <c r="N149" s="8">
        <v>301.08</v>
      </c>
      <c r="O149" s="8">
        <v>280</v>
      </c>
      <c r="P149" s="10">
        <f t="shared" si="28"/>
        <v>1400</v>
      </c>
      <c r="Q149" s="10">
        <f t="shared" si="29"/>
        <v>7000</v>
      </c>
      <c r="R149" s="11">
        <f t="shared" si="30"/>
        <v>8400</v>
      </c>
      <c r="S149" s="3">
        <f t="shared" si="31"/>
        <v>8400</v>
      </c>
    </row>
    <row r="150" spans="1:19" x14ac:dyDescent="0.3">
      <c r="A150" s="12">
        <v>800</v>
      </c>
      <c r="B150" s="8" t="s">
        <v>144</v>
      </c>
      <c r="C150" s="13">
        <v>1055.5999999999999</v>
      </c>
      <c r="D150" s="13">
        <v>1176.17</v>
      </c>
      <c r="E150" s="8">
        <v>796.73</v>
      </c>
      <c r="F150" s="8">
        <f t="shared" si="22"/>
        <v>1</v>
      </c>
      <c r="G150" s="8">
        <f t="shared" si="23"/>
        <v>1</v>
      </c>
      <c r="H150" s="8">
        <f t="shared" si="24"/>
        <v>1</v>
      </c>
      <c r="I150" s="8">
        <f t="shared" si="26"/>
        <v>3</v>
      </c>
      <c r="J150" s="8">
        <f t="shared" si="25"/>
        <v>1009.5</v>
      </c>
      <c r="K150" s="8"/>
      <c r="L150" s="8">
        <v>1270.75</v>
      </c>
      <c r="M150" s="9">
        <f t="shared" si="27"/>
        <v>-0.21</v>
      </c>
      <c r="N150" s="8">
        <v>1450.58</v>
      </c>
      <c r="O150" s="8">
        <v>1271</v>
      </c>
      <c r="P150" s="10">
        <f t="shared" si="28"/>
        <v>6355</v>
      </c>
      <c r="Q150" s="10">
        <f t="shared" si="29"/>
        <v>31775</v>
      </c>
      <c r="R150" s="11">
        <f t="shared" si="30"/>
        <v>38130</v>
      </c>
      <c r="S150" s="3">
        <f t="shared" si="31"/>
        <v>38130</v>
      </c>
    </row>
    <row r="151" spans="1:19" x14ac:dyDescent="0.3">
      <c r="A151" s="12">
        <v>806</v>
      </c>
      <c r="B151" s="8" t="s">
        <v>145</v>
      </c>
      <c r="C151" s="8">
        <v>11.9</v>
      </c>
      <c r="D151" s="8">
        <v>17.100000000000001</v>
      </c>
      <c r="E151" s="8">
        <v>5.9</v>
      </c>
      <c r="F151" s="8">
        <f t="shared" si="22"/>
        <v>1</v>
      </c>
      <c r="G151" s="8">
        <f t="shared" si="23"/>
        <v>1</v>
      </c>
      <c r="H151" s="8">
        <f t="shared" si="24"/>
        <v>1</v>
      </c>
      <c r="I151" s="8">
        <f t="shared" si="26"/>
        <v>3</v>
      </c>
      <c r="J151" s="8">
        <f t="shared" si="25"/>
        <v>11.63</v>
      </c>
      <c r="K151" s="8"/>
      <c r="L151" s="8">
        <v>45.82</v>
      </c>
      <c r="M151" s="9">
        <f t="shared" si="27"/>
        <v>-0.75</v>
      </c>
      <c r="N151" s="8">
        <v>46.55</v>
      </c>
      <c r="O151" s="8">
        <v>20</v>
      </c>
      <c r="P151" s="10">
        <f t="shared" si="28"/>
        <v>100</v>
      </c>
      <c r="Q151" s="10">
        <f t="shared" si="29"/>
        <v>500</v>
      </c>
      <c r="R151" s="11">
        <f t="shared" si="30"/>
        <v>600</v>
      </c>
      <c r="S151" s="3">
        <f t="shared" si="31"/>
        <v>600</v>
      </c>
    </row>
    <row r="152" spans="1:19" x14ac:dyDescent="0.3">
      <c r="A152" s="12">
        <v>809</v>
      </c>
      <c r="B152" s="8" t="s">
        <v>146</v>
      </c>
      <c r="C152" s="8">
        <v>27.8</v>
      </c>
      <c r="D152" s="8">
        <v>18.399999999999999</v>
      </c>
      <c r="E152" s="8">
        <v>21.4</v>
      </c>
      <c r="F152" s="8">
        <f t="shared" si="22"/>
        <v>1</v>
      </c>
      <c r="G152" s="8">
        <f t="shared" si="23"/>
        <v>1</v>
      </c>
      <c r="H152" s="8">
        <f t="shared" si="24"/>
        <v>1</v>
      </c>
      <c r="I152" s="8">
        <f t="shared" si="26"/>
        <v>3</v>
      </c>
      <c r="J152" s="8">
        <f t="shared" si="25"/>
        <v>22.53</v>
      </c>
      <c r="K152" s="8"/>
      <c r="L152" s="8">
        <v>51.87</v>
      </c>
      <c r="M152" s="9">
        <f t="shared" si="27"/>
        <v>-0.56999999999999995</v>
      </c>
      <c r="N152" s="8">
        <v>51.87</v>
      </c>
      <c r="O152" s="8">
        <v>30</v>
      </c>
      <c r="P152" s="10">
        <f t="shared" si="28"/>
        <v>150</v>
      </c>
      <c r="Q152" s="10">
        <f t="shared" si="29"/>
        <v>750</v>
      </c>
      <c r="R152" s="11">
        <f t="shared" si="30"/>
        <v>900</v>
      </c>
      <c r="S152" s="3">
        <f t="shared" si="31"/>
        <v>900</v>
      </c>
    </row>
    <row r="153" spans="1:19" x14ac:dyDescent="0.3">
      <c r="A153" s="12">
        <v>812</v>
      </c>
      <c r="B153" s="8" t="s">
        <v>147</v>
      </c>
      <c r="C153" s="8">
        <v>112.9</v>
      </c>
      <c r="D153" s="8">
        <v>51</v>
      </c>
      <c r="E153" s="8"/>
      <c r="F153" s="8">
        <f t="shared" si="22"/>
        <v>1</v>
      </c>
      <c r="G153" s="8">
        <f t="shared" si="23"/>
        <v>1</v>
      </c>
      <c r="H153" s="8">
        <f t="shared" si="24"/>
        <v>0</v>
      </c>
      <c r="I153" s="8">
        <f t="shared" si="26"/>
        <v>2</v>
      </c>
      <c r="J153" s="8">
        <f t="shared" si="25"/>
        <v>81.95</v>
      </c>
      <c r="K153" s="8"/>
      <c r="L153" s="8">
        <v>171.63</v>
      </c>
      <c r="M153" s="9">
        <f t="shared" si="27"/>
        <v>-0.52</v>
      </c>
      <c r="N153" s="8">
        <v>171.63</v>
      </c>
      <c r="O153" s="8">
        <v>140</v>
      </c>
      <c r="P153" s="10">
        <f t="shared" si="28"/>
        <v>700</v>
      </c>
      <c r="Q153" s="10">
        <f t="shared" si="29"/>
        <v>3500</v>
      </c>
      <c r="R153" s="11">
        <f t="shared" si="30"/>
        <v>4200</v>
      </c>
      <c r="S153" s="3">
        <f t="shared" si="31"/>
        <v>4200</v>
      </c>
    </row>
    <row r="154" spans="1:19" x14ac:dyDescent="0.3">
      <c r="A154" s="12">
        <v>816</v>
      </c>
      <c r="B154" s="8" t="s">
        <v>148</v>
      </c>
      <c r="C154" s="8">
        <v>13.4</v>
      </c>
      <c r="D154" s="8">
        <v>3.7</v>
      </c>
      <c r="E154" s="8">
        <v>14.1</v>
      </c>
      <c r="F154" s="8">
        <f t="shared" si="22"/>
        <v>1</v>
      </c>
      <c r="G154" s="8">
        <f t="shared" si="23"/>
        <v>1</v>
      </c>
      <c r="H154" s="8">
        <f t="shared" si="24"/>
        <v>1</v>
      </c>
      <c r="I154" s="8">
        <f t="shared" si="26"/>
        <v>3</v>
      </c>
      <c r="J154" s="8">
        <f t="shared" si="25"/>
        <v>10.4</v>
      </c>
      <c r="K154" s="8"/>
      <c r="L154" s="8">
        <v>22.63</v>
      </c>
      <c r="M154" s="9">
        <f t="shared" si="27"/>
        <v>-0.54</v>
      </c>
      <c r="N154" s="8">
        <v>24.38</v>
      </c>
      <c r="O154" s="8">
        <v>15</v>
      </c>
      <c r="P154" s="10">
        <f t="shared" si="28"/>
        <v>75</v>
      </c>
      <c r="Q154" s="10">
        <f t="shared" si="29"/>
        <v>375</v>
      </c>
      <c r="R154" s="11">
        <f t="shared" si="30"/>
        <v>450</v>
      </c>
      <c r="S154" s="3">
        <f t="shared" si="31"/>
        <v>450</v>
      </c>
    </row>
    <row r="155" spans="1:19" x14ac:dyDescent="0.3">
      <c r="A155" s="12">
        <v>823</v>
      </c>
      <c r="B155" s="8" t="s">
        <v>149</v>
      </c>
      <c r="C155" s="8">
        <v>32.5</v>
      </c>
      <c r="D155" s="8">
        <v>65.7</v>
      </c>
      <c r="E155" s="8">
        <v>36.5</v>
      </c>
      <c r="F155" s="8">
        <f t="shared" si="22"/>
        <v>1</v>
      </c>
      <c r="G155" s="8">
        <f t="shared" si="23"/>
        <v>1</v>
      </c>
      <c r="H155" s="8">
        <f t="shared" si="24"/>
        <v>1</v>
      </c>
      <c r="I155" s="8">
        <f t="shared" si="26"/>
        <v>3</v>
      </c>
      <c r="J155" s="8">
        <f t="shared" si="25"/>
        <v>44.9</v>
      </c>
      <c r="K155" s="8"/>
      <c r="L155" s="8">
        <v>69.41</v>
      </c>
      <c r="M155" s="9">
        <f t="shared" si="27"/>
        <v>-0.35</v>
      </c>
      <c r="N155" s="8">
        <v>83.29</v>
      </c>
      <c r="O155" s="8">
        <v>69</v>
      </c>
      <c r="P155" s="10">
        <f t="shared" si="28"/>
        <v>345</v>
      </c>
      <c r="Q155" s="10">
        <f t="shared" si="29"/>
        <v>1725</v>
      </c>
      <c r="R155" s="11">
        <f t="shared" si="30"/>
        <v>2070</v>
      </c>
      <c r="S155" s="3">
        <f t="shared" si="31"/>
        <v>2070</v>
      </c>
    </row>
    <row r="156" spans="1:19" x14ac:dyDescent="0.3">
      <c r="A156" s="12">
        <v>826</v>
      </c>
      <c r="B156" s="8" t="s">
        <v>150</v>
      </c>
      <c r="C156" s="8">
        <v>9.1</v>
      </c>
      <c r="D156" s="8">
        <v>25.6</v>
      </c>
      <c r="E156" s="8">
        <v>11.8</v>
      </c>
      <c r="F156" s="8">
        <f t="shared" si="22"/>
        <v>1</v>
      </c>
      <c r="G156" s="8">
        <f t="shared" si="23"/>
        <v>1</v>
      </c>
      <c r="H156" s="8">
        <f t="shared" si="24"/>
        <v>1</v>
      </c>
      <c r="I156" s="8">
        <f t="shared" si="26"/>
        <v>3</v>
      </c>
      <c r="J156" s="8">
        <f t="shared" si="25"/>
        <v>15.5</v>
      </c>
      <c r="K156" s="8"/>
      <c r="L156" s="8">
        <v>28.8</v>
      </c>
      <c r="M156" s="9">
        <f t="shared" si="27"/>
        <v>-0.46</v>
      </c>
      <c r="N156" s="8">
        <v>56.88</v>
      </c>
      <c r="O156" s="8">
        <v>29</v>
      </c>
      <c r="P156" s="10">
        <f t="shared" si="28"/>
        <v>145</v>
      </c>
      <c r="Q156" s="10">
        <f t="shared" si="29"/>
        <v>725</v>
      </c>
      <c r="R156" s="11">
        <f t="shared" si="30"/>
        <v>870</v>
      </c>
      <c r="S156" s="3">
        <f t="shared" si="31"/>
        <v>870</v>
      </c>
    </row>
    <row r="157" spans="1:19" x14ac:dyDescent="0.3">
      <c r="A157" s="12">
        <v>829</v>
      </c>
      <c r="B157" s="8" t="s">
        <v>151</v>
      </c>
      <c r="C157" s="8">
        <v>245.21</v>
      </c>
      <c r="D157" s="8">
        <v>339.22</v>
      </c>
      <c r="E157" s="8">
        <v>298.52</v>
      </c>
      <c r="F157" s="8">
        <f t="shared" si="22"/>
        <v>1</v>
      </c>
      <c r="G157" s="8">
        <f t="shared" si="23"/>
        <v>1</v>
      </c>
      <c r="H157" s="8">
        <f t="shared" si="24"/>
        <v>1</v>
      </c>
      <c r="I157" s="8">
        <f t="shared" si="26"/>
        <v>3</v>
      </c>
      <c r="J157" s="8">
        <f t="shared" si="25"/>
        <v>294.32</v>
      </c>
      <c r="K157" s="8"/>
      <c r="L157" s="8">
        <v>594.78</v>
      </c>
      <c r="M157" s="9">
        <f t="shared" si="27"/>
        <v>-0.51</v>
      </c>
      <c r="N157" s="8">
        <v>636.95000000000005</v>
      </c>
      <c r="O157" s="8">
        <v>500</v>
      </c>
      <c r="P157" s="10">
        <f t="shared" si="28"/>
        <v>2500</v>
      </c>
      <c r="Q157" s="10">
        <f t="shared" si="29"/>
        <v>12500</v>
      </c>
      <c r="R157" s="11">
        <f t="shared" si="30"/>
        <v>15000</v>
      </c>
      <c r="S157" s="3">
        <f t="shared" si="31"/>
        <v>15000</v>
      </c>
    </row>
    <row r="158" spans="1:19" x14ac:dyDescent="0.3">
      <c r="A158" s="12">
        <v>830</v>
      </c>
      <c r="B158" s="8" t="s">
        <v>152</v>
      </c>
      <c r="C158" s="8">
        <v>730.01</v>
      </c>
      <c r="D158" s="8">
        <v>856.37</v>
      </c>
      <c r="E158" s="8">
        <v>407.89</v>
      </c>
      <c r="F158" s="8">
        <f t="shared" si="22"/>
        <v>1</v>
      </c>
      <c r="G158" s="8">
        <f t="shared" si="23"/>
        <v>1</v>
      </c>
      <c r="H158" s="8">
        <f t="shared" si="24"/>
        <v>1</v>
      </c>
      <c r="I158" s="8">
        <f t="shared" si="26"/>
        <v>3</v>
      </c>
      <c r="J158" s="8">
        <f t="shared" si="25"/>
        <v>664.76</v>
      </c>
      <c r="K158" s="8"/>
      <c r="L158" s="8">
        <v>732.62</v>
      </c>
      <c r="M158" s="9">
        <f t="shared" si="27"/>
        <v>-0.09</v>
      </c>
      <c r="N158" s="8">
        <v>856.54</v>
      </c>
      <c r="O158" s="8">
        <v>734</v>
      </c>
      <c r="P158" s="10">
        <f t="shared" si="28"/>
        <v>3670</v>
      </c>
      <c r="Q158" s="10">
        <f t="shared" si="29"/>
        <v>18350</v>
      </c>
      <c r="R158" s="11">
        <f t="shared" si="30"/>
        <v>22020</v>
      </c>
      <c r="S158" s="3">
        <f t="shared" si="31"/>
        <v>22020</v>
      </c>
    </row>
    <row r="159" spans="1:19" x14ac:dyDescent="0.3">
      <c r="A159" s="12">
        <v>831</v>
      </c>
      <c r="B159" s="8" t="s">
        <v>153</v>
      </c>
      <c r="C159" s="13">
        <v>2648.47</v>
      </c>
      <c r="D159" s="13">
        <v>3135.37</v>
      </c>
      <c r="E159" s="13">
        <v>2508.6799999999998</v>
      </c>
      <c r="F159" s="8">
        <f t="shared" si="22"/>
        <v>1</v>
      </c>
      <c r="G159" s="8">
        <f t="shared" si="23"/>
        <v>1</v>
      </c>
      <c r="H159" s="8">
        <f t="shared" si="24"/>
        <v>1</v>
      </c>
      <c r="I159" s="8">
        <f t="shared" si="26"/>
        <v>3</v>
      </c>
      <c r="J159" s="8">
        <f t="shared" si="25"/>
        <v>2764.17</v>
      </c>
      <c r="K159" s="8"/>
      <c r="L159" s="8">
        <v>2907.35</v>
      </c>
      <c r="M159" s="9">
        <f t="shared" si="27"/>
        <v>-0.05</v>
      </c>
      <c r="N159" s="8">
        <v>3343.76</v>
      </c>
      <c r="O159" s="8">
        <v>2907</v>
      </c>
      <c r="P159" s="10">
        <f t="shared" si="28"/>
        <v>14535</v>
      </c>
      <c r="Q159" s="10">
        <f t="shared" si="29"/>
        <v>72675</v>
      </c>
      <c r="R159" s="11">
        <f t="shared" si="30"/>
        <v>87210</v>
      </c>
      <c r="S159" s="3">
        <f t="shared" si="31"/>
        <v>87210</v>
      </c>
    </row>
    <row r="160" spans="1:19" x14ac:dyDescent="0.3">
      <c r="A160" s="12">
        <v>832</v>
      </c>
      <c r="B160" s="8" t="s">
        <v>154</v>
      </c>
      <c r="C160" s="13">
        <v>1794.36</v>
      </c>
      <c r="D160" s="13">
        <v>1957.46</v>
      </c>
      <c r="E160" s="13">
        <v>2226.61</v>
      </c>
      <c r="F160" s="8">
        <f t="shared" si="22"/>
        <v>1</v>
      </c>
      <c r="G160" s="8">
        <f t="shared" si="23"/>
        <v>1</v>
      </c>
      <c r="H160" s="8">
        <f t="shared" si="24"/>
        <v>1</v>
      </c>
      <c r="I160" s="8">
        <f t="shared" si="26"/>
        <v>3</v>
      </c>
      <c r="J160" s="8">
        <f t="shared" si="25"/>
        <v>1992.81</v>
      </c>
      <c r="K160" s="8"/>
      <c r="L160" s="8">
        <v>3132.22</v>
      </c>
      <c r="M160" s="9">
        <f t="shared" si="27"/>
        <v>-0.36</v>
      </c>
      <c r="N160" s="8">
        <v>2766.91</v>
      </c>
      <c r="O160" s="8">
        <v>2000</v>
      </c>
      <c r="P160" s="10">
        <f t="shared" si="28"/>
        <v>10000</v>
      </c>
      <c r="Q160" s="10">
        <f t="shared" si="29"/>
        <v>50000</v>
      </c>
      <c r="R160" s="11">
        <f t="shared" si="30"/>
        <v>60000</v>
      </c>
      <c r="S160" s="3">
        <f t="shared" si="31"/>
        <v>60000</v>
      </c>
    </row>
    <row r="161" spans="1:19" x14ac:dyDescent="0.3">
      <c r="A161" s="12">
        <v>834</v>
      </c>
      <c r="B161" s="8" t="s">
        <v>155</v>
      </c>
      <c r="C161" s="8">
        <v>86.19</v>
      </c>
      <c r="D161" s="8">
        <v>73.680000000000007</v>
      </c>
      <c r="E161" s="8">
        <v>79.599999999999994</v>
      </c>
      <c r="F161" s="8">
        <f t="shared" si="22"/>
        <v>1</v>
      </c>
      <c r="G161" s="8">
        <f t="shared" si="23"/>
        <v>1</v>
      </c>
      <c r="H161" s="8">
        <f t="shared" si="24"/>
        <v>1</v>
      </c>
      <c r="I161" s="8">
        <f t="shared" si="26"/>
        <v>3</v>
      </c>
      <c r="J161" s="8">
        <f t="shared" si="25"/>
        <v>79.819999999999993</v>
      </c>
      <c r="K161" s="8"/>
      <c r="L161" s="8">
        <v>99.38</v>
      </c>
      <c r="M161" s="9">
        <f t="shared" si="27"/>
        <v>-0.2</v>
      </c>
      <c r="N161" s="8">
        <v>119.26</v>
      </c>
      <c r="O161" s="8">
        <v>99</v>
      </c>
      <c r="P161" s="10">
        <f t="shared" si="28"/>
        <v>495</v>
      </c>
      <c r="Q161" s="10">
        <f t="shared" si="29"/>
        <v>2475</v>
      </c>
      <c r="R161" s="11">
        <f t="shared" si="30"/>
        <v>2970</v>
      </c>
      <c r="S161" s="3">
        <f t="shared" si="31"/>
        <v>2970</v>
      </c>
    </row>
    <row r="162" spans="1:19" ht="15" thickBot="1" x14ac:dyDescent="0.35">
      <c r="A162" s="12">
        <v>835</v>
      </c>
      <c r="B162" s="8" t="s">
        <v>156</v>
      </c>
      <c r="C162" s="8">
        <v>38.1</v>
      </c>
      <c r="D162" s="8">
        <v>30.9</v>
      </c>
      <c r="E162" s="8"/>
      <c r="F162" s="8">
        <f t="shared" si="22"/>
        <v>1</v>
      </c>
      <c r="G162" s="8">
        <f t="shared" si="23"/>
        <v>1</v>
      </c>
      <c r="H162" s="8">
        <f t="shared" si="24"/>
        <v>0</v>
      </c>
      <c r="I162" s="8">
        <f t="shared" si="26"/>
        <v>2</v>
      </c>
      <c r="J162" s="8">
        <f t="shared" si="25"/>
        <v>34.5</v>
      </c>
      <c r="K162" s="8"/>
      <c r="L162" s="8">
        <v>121.68</v>
      </c>
      <c r="M162" s="9">
        <f t="shared" si="27"/>
        <v>-0.72</v>
      </c>
      <c r="N162" s="8">
        <v>140.09</v>
      </c>
      <c r="O162" s="8">
        <v>50</v>
      </c>
      <c r="P162" s="10">
        <f t="shared" si="28"/>
        <v>250</v>
      </c>
      <c r="Q162" s="10">
        <f t="shared" si="29"/>
        <v>1250</v>
      </c>
      <c r="R162" s="11">
        <f t="shared" si="30"/>
        <v>1500</v>
      </c>
      <c r="S162" s="3">
        <f t="shared" si="31"/>
        <v>1500</v>
      </c>
    </row>
    <row r="163" spans="1:19" s="1" customFormat="1" x14ac:dyDescent="0.3">
      <c r="A163" s="32" t="s">
        <v>187</v>
      </c>
      <c r="B163" s="33"/>
      <c r="C163" s="5" t="s">
        <v>0</v>
      </c>
      <c r="D163" s="5" t="s">
        <v>185</v>
      </c>
      <c r="E163" s="5" t="s">
        <v>186</v>
      </c>
      <c r="F163" s="5"/>
      <c r="G163" s="5"/>
      <c r="H163" s="5"/>
      <c r="I163" s="5"/>
      <c r="J163" s="5" t="s">
        <v>188</v>
      </c>
      <c r="K163" s="5"/>
      <c r="L163" s="5" t="s">
        <v>191</v>
      </c>
      <c r="M163" s="6"/>
      <c r="N163" s="5" t="s">
        <v>191</v>
      </c>
      <c r="O163" s="36" t="s">
        <v>193</v>
      </c>
      <c r="P163" s="38" t="s">
        <v>196</v>
      </c>
      <c r="Q163" s="40" t="s">
        <v>197</v>
      </c>
      <c r="R163" s="42" t="s">
        <v>194</v>
      </c>
      <c r="S163" s="4" t="s">
        <v>194</v>
      </c>
    </row>
    <row r="164" spans="1:19" x14ac:dyDescent="0.3">
      <c r="A164" s="34"/>
      <c r="B164" s="35"/>
      <c r="C164" s="7" t="s">
        <v>1</v>
      </c>
      <c r="D164" s="7" t="s">
        <v>1</v>
      </c>
      <c r="E164" s="7" t="s">
        <v>1</v>
      </c>
      <c r="F164" s="8"/>
      <c r="G164" s="8"/>
      <c r="H164" s="8"/>
      <c r="I164" s="8"/>
      <c r="J164" s="7" t="s">
        <v>1</v>
      </c>
      <c r="K164" s="7"/>
      <c r="L164" s="7" t="s">
        <v>1</v>
      </c>
      <c r="M164" s="9"/>
      <c r="N164" s="7" t="s">
        <v>1</v>
      </c>
      <c r="O164" s="37"/>
      <c r="P164" s="39"/>
      <c r="Q164" s="41"/>
      <c r="R164" s="43"/>
      <c r="S164" s="4" t="s">
        <v>195</v>
      </c>
    </row>
    <row r="165" spans="1:19" x14ac:dyDescent="0.3">
      <c r="A165" s="12">
        <v>839</v>
      </c>
      <c r="B165" s="8" t="s">
        <v>157</v>
      </c>
      <c r="C165" s="8">
        <v>0</v>
      </c>
      <c r="D165" s="8">
        <v>23.7</v>
      </c>
      <c r="E165" s="8">
        <v>7.4</v>
      </c>
      <c r="F165" s="8">
        <f t="shared" ref="F165" si="32">IF(C165&gt;0,1,0)</f>
        <v>0</v>
      </c>
      <c r="G165" s="8">
        <f t="shared" ref="G165" si="33">IF(D165&gt;0,1,0)</f>
        <v>1</v>
      </c>
      <c r="H165" s="8">
        <f t="shared" ref="H165" si="34">IF(E165&gt;0,1,0)</f>
        <v>1</v>
      </c>
      <c r="I165" s="8">
        <f t="shared" ref="I165" si="35">SUM(F165:H165)</f>
        <v>2</v>
      </c>
      <c r="J165" s="8">
        <f t="shared" ref="J165" si="36">ROUND((SUM(C165,D165,E165))/I165,2)</f>
        <v>15.55</v>
      </c>
      <c r="K165" s="8"/>
      <c r="L165" s="8">
        <v>43</v>
      </c>
      <c r="M165" s="9">
        <f t="shared" ref="M165:M190" si="37">ROUND(J165/L165-1,2)</f>
        <v>-0.64</v>
      </c>
      <c r="N165" s="8">
        <v>51.6</v>
      </c>
      <c r="O165" s="8">
        <v>30</v>
      </c>
      <c r="P165" s="10">
        <f t="shared" si="28"/>
        <v>150</v>
      </c>
      <c r="Q165" s="10">
        <f t="shared" si="29"/>
        <v>750</v>
      </c>
      <c r="R165" s="11">
        <f t="shared" si="30"/>
        <v>900</v>
      </c>
      <c r="S165" s="3">
        <f t="shared" si="31"/>
        <v>900</v>
      </c>
    </row>
    <row r="166" spans="1:19" x14ac:dyDescent="0.3">
      <c r="A166" s="12">
        <v>843</v>
      </c>
      <c r="B166" s="8" t="s">
        <v>158</v>
      </c>
      <c r="C166" s="8">
        <v>36.1</v>
      </c>
      <c r="D166" s="8">
        <v>17.5</v>
      </c>
      <c r="E166" s="8"/>
      <c r="F166" s="8">
        <f t="shared" si="22"/>
        <v>1</v>
      </c>
      <c r="G166" s="8">
        <f t="shared" si="23"/>
        <v>1</v>
      </c>
      <c r="H166" s="8">
        <f t="shared" si="24"/>
        <v>0</v>
      </c>
      <c r="I166" s="8">
        <f t="shared" si="26"/>
        <v>2</v>
      </c>
      <c r="J166" s="8">
        <f t="shared" si="25"/>
        <v>26.8</v>
      </c>
      <c r="K166" s="8"/>
      <c r="L166" s="8">
        <v>54.04</v>
      </c>
      <c r="M166" s="9">
        <f t="shared" si="37"/>
        <v>-0.5</v>
      </c>
      <c r="N166" s="8">
        <v>64.86</v>
      </c>
      <c r="O166" s="8">
        <v>40</v>
      </c>
      <c r="P166" s="10">
        <f t="shared" si="28"/>
        <v>200</v>
      </c>
      <c r="Q166" s="10">
        <f t="shared" si="29"/>
        <v>1000</v>
      </c>
      <c r="R166" s="11">
        <f t="shared" si="30"/>
        <v>1200</v>
      </c>
      <c r="S166" s="3">
        <f t="shared" si="31"/>
        <v>1200</v>
      </c>
    </row>
    <row r="167" spans="1:19" x14ac:dyDescent="0.3">
      <c r="A167" s="12">
        <v>844</v>
      </c>
      <c r="B167" s="8" t="s">
        <v>159</v>
      </c>
      <c r="C167" s="8">
        <v>94.3</v>
      </c>
      <c r="D167" s="8">
        <v>108.3</v>
      </c>
      <c r="E167" s="8">
        <v>62.5</v>
      </c>
      <c r="F167" s="8">
        <f t="shared" si="22"/>
        <v>1</v>
      </c>
      <c r="G167" s="8">
        <f t="shared" si="23"/>
        <v>1</v>
      </c>
      <c r="H167" s="8">
        <f t="shared" si="24"/>
        <v>1</v>
      </c>
      <c r="I167" s="8">
        <f t="shared" si="26"/>
        <v>3</v>
      </c>
      <c r="J167" s="8">
        <f t="shared" si="25"/>
        <v>88.37</v>
      </c>
      <c r="K167" s="8"/>
      <c r="L167" s="8">
        <v>106.89</v>
      </c>
      <c r="M167" s="9">
        <f t="shared" si="37"/>
        <v>-0.17</v>
      </c>
      <c r="N167" s="8">
        <v>111.14</v>
      </c>
      <c r="O167" s="8">
        <v>107</v>
      </c>
      <c r="P167" s="10">
        <f t="shared" si="28"/>
        <v>535</v>
      </c>
      <c r="Q167" s="10">
        <f t="shared" si="29"/>
        <v>2675</v>
      </c>
      <c r="R167" s="11">
        <f t="shared" si="30"/>
        <v>3210</v>
      </c>
      <c r="S167" s="3">
        <f t="shared" si="31"/>
        <v>3210</v>
      </c>
    </row>
    <row r="168" spans="1:19" x14ac:dyDescent="0.3">
      <c r="A168" s="12">
        <v>847</v>
      </c>
      <c r="B168" s="8" t="s">
        <v>160</v>
      </c>
      <c r="C168" s="8">
        <v>4</v>
      </c>
      <c r="D168" s="8">
        <v>15.5</v>
      </c>
      <c r="E168" s="8">
        <v>6</v>
      </c>
      <c r="F168" s="8">
        <f t="shared" si="22"/>
        <v>1</v>
      </c>
      <c r="G168" s="8">
        <f t="shared" si="23"/>
        <v>1</v>
      </c>
      <c r="H168" s="8">
        <f t="shared" si="24"/>
        <v>1</v>
      </c>
      <c r="I168" s="8">
        <f t="shared" si="26"/>
        <v>3</v>
      </c>
      <c r="J168" s="8">
        <f t="shared" si="25"/>
        <v>8.5</v>
      </c>
      <c r="K168" s="8"/>
      <c r="L168" s="8">
        <v>48.08</v>
      </c>
      <c r="M168" s="9">
        <f t="shared" si="37"/>
        <v>-0.82</v>
      </c>
      <c r="N168" s="8">
        <v>48.52</v>
      </c>
      <c r="O168" s="8">
        <v>20</v>
      </c>
      <c r="P168" s="10">
        <f t="shared" si="28"/>
        <v>100</v>
      </c>
      <c r="Q168" s="10">
        <f t="shared" si="29"/>
        <v>500</v>
      </c>
      <c r="R168" s="11">
        <f t="shared" si="30"/>
        <v>600</v>
      </c>
      <c r="S168" s="3">
        <f t="shared" si="31"/>
        <v>600</v>
      </c>
    </row>
    <row r="169" spans="1:19" x14ac:dyDescent="0.3">
      <c r="A169" s="12">
        <v>852</v>
      </c>
      <c r="B169" s="8" t="s">
        <v>161</v>
      </c>
      <c r="C169" s="8">
        <v>11.2</v>
      </c>
      <c r="D169" s="8"/>
      <c r="E169" s="8"/>
      <c r="F169" s="8">
        <f t="shared" si="22"/>
        <v>1</v>
      </c>
      <c r="G169" s="8">
        <f t="shared" si="23"/>
        <v>0</v>
      </c>
      <c r="H169" s="8">
        <f t="shared" si="24"/>
        <v>0</v>
      </c>
      <c r="I169" s="8">
        <f t="shared" si="26"/>
        <v>1</v>
      </c>
      <c r="J169" s="8">
        <f t="shared" si="25"/>
        <v>11.2</v>
      </c>
      <c r="K169" s="8"/>
      <c r="L169" s="8">
        <v>12.25</v>
      </c>
      <c r="M169" s="9">
        <f t="shared" si="37"/>
        <v>-0.09</v>
      </c>
      <c r="N169" s="8">
        <v>14.71</v>
      </c>
      <c r="O169" s="8">
        <v>12</v>
      </c>
      <c r="P169" s="10">
        <f t="shared" si="28"/>
        <v>60</v>
      </c>
      <c r="Q169" s="10">
        <f t="shared" si="29"/>
        <v>300</v>
      </c>
      <c r="R169" s="11">
        <f t="shared" si="30"/>
        <v>360</v>
      </c>
      <c r="S169" s="3">
        <f t="shared" si="31"/>
        <v>360</v>
      </c>
    </row>
    <row r="170" spans="1:19" x14ac:dyDescent="0.3">
      <c r="A170" s="12">
        <v>853</v>
      </c>
      <c r="B170" s="8" t="s">
        <v>162</v>
      </c>
      <c r="C170" s="8">
        <v>20.8</v>
      </c>
      <c r="D170" s="8">
        <v>7.2</v>
      </c>
      <c r="E170" s="8"/>
      <c r="F170" s="8">
        <f t="shared" si="22"/>
        <v>1</v>
      </c>
      <c r="G170" s="8">
        <f t="shared" si="23"/>
        <v>1</v>
      </c>
      <c r="H170" s="8">
        <f t="shared" si="24"/>
        <v>0</v>
      </c>
      <c r="I170" s="8">
        <f t="shared" si="26"/>
        <v>2</v>
      </c>
      <c r="J170" s="8">
        <f t="shared" si="25"/>
        <v>14</v>
      </c>
      <c r="K170" s="8"/>
      <c r="L170" s="8">
        <v>91.62</v>
      </c>
      <c r="M170" s="9">
        <f t="shared" si="37"/>
        <v>-0.85</v>
      </c>
      <c r="N170" s="8">
        <v>96.71</v>
      </c>
      <c r="O170" s="8">
        <v>30</v>
      </c>
      <c r="P170" s="10">
        <f t="shared" si="28"/>
        <v>150</v>
      </c>
      <c r="Q170" s="10">
        <f t="shared" si="29"/>
        <v>750</v>
      </c>
      <c r="R170" s="11">
        <f t="shared" si="30"/>
        <v>900</v>
      </c>
      <c r="S170" s="3">
        <f t="shared" si="31"/>
        <v>900</v>
      </c>
    </row>
    <row r="171" spans="1:19" x14ac:dyDescent="0.3">
      <c r="A171" s="12">
        <v>856</v>
      </c>
      <c r="B171" s="8" t="s">
        <v>163</v>
      </c>
      <c r="C171" s="8">
        <v>48</v>
      </c>
      <c r="D171" s="8">
        <v>35.700000000000003</v>
      </c>
      <c r="E171" s="8">
        <v>14.9</v>
      </c>
      <c r="F171" s="8">
        <f t="shared" si="22"/>
        <v>1</v>
      </c>
      <c r="G171" s="8">
        <f t="shared" si="23"/>
        <v>1</v>
      </c>
      <c r="H171" s="8">
        <f t="shared" si="24"/>
        <v>1</v>
      </c>
      <c r="I171" s="8">
        <f t="shared" si="26"/>
        <v>3</v>
      </c>
      <c r="J171" s="8">
        <f t="shared" si="25"/>
        <v>32.869999999999997</v>
      </c>
      <c r="K171" s="8"/>
      <c r="L171" s="8">
        <v>71.709999999999994</v>
      </c>
      <c r="M171" s="9">
        <f t="shared" si="37"/>
        <v>-0.54</v>
      </c>
      <c r="N171" s="8">
        <v>48.56</v>
      </c>
      <c r="O171" s="8">
        <v>50</v>
      </c>
      <c r="P171" s="10">
        <f t="shared" si="28"/>
        <v>250</v>
      </c>
      <c r="Q171" s="10">
        <f t="shared" si="29"/>
        <v>1250</v>
      </c>
      <c r="R171" s="11">
        <f t="shared" si="30"/>
        <v>1500</v>
      </c>
      <c r="S171" s="3">
        <f t="shared" si="31"/>
        <v>1500</v>
      </c>
    </row>
    <row r="172" spans="1:19" x14ac:dyDescent="0.3">
      <c r="A172" s="12">
        <v>857</v>
      </c>
      <c r="B172" s="8" t="s">
        <v>164</v>
      </c>
      <c r="C172" s="8">
        <v>43.5</v>
      </c>
      <c r="D172" s="8">
        <v>39.5</v>
      </c>
      <c r="E172" s="8">
        <v>16.2</v>
      </c>
      <c r="F172" s="8">
        <f t="shared" si="22"/>
        <v>1</v>
      </c>
      <c r="G172" s="8">
        <f t="shared" si="23"/>
        <v>1</v>
      </c>
      <c r="H172" s="8">
        <f t="shared" si="24"/>
        <v>1</v>
      </c>
      <c r="I172" s="8">
        <f t="shared" si="26"/>
        <v>3</v>
      </c>
      <c r="J172" s="8">
        <f t="shared" si="25"/>
        <v>33.07</v>
      </c>
      <c r="K172" s="8"/>
      <c r="L172" s="8">
        <v>48.65</v>
      </c>
      <c r="M172" s="9">
        <f t="shared" si="37"/>
        <v>-0.32</v>
      </c>
      <c r="N172" s="8">
        <v>58.38</v>
      </c>
      <c r="O172" s="8">
        <v>49</v>
      </c>
      <c r="P172" s="10">
        <f t="shared" si="28"/>
        <v>245</v>
      </c>
      <c r="Q172" s="10">
        <f t="shared" si="29"/>
        <v>1225</v>
      </c>
      <c r="R172" s="11">
        <f t="shared" si="30"/>
        <v>1470</v>
      </c>
      <c r="S172" s="3">
        <f t="shared" si="31"/>
        <v>1470</v>
      </c>
    </row>
    <row r="173" spans="1:19" x14ac:dyDescent="0.3">
      <c r="A173" s="12">
        <v>858</v>
      </c>
      <c r="B173" s="8" t="s">
        <v>165</v>
      </c>
      <c r="C173" s="8">
        <v>60.5</v>
      </c>
      <c r="D173" s="8">
        <v>60.8</v>
      </c>
      <c r="E173" s="8">
        <v>48.3</v>
      </c>
      <c r="F173" s="8">
        <f t="shared" si="22"/>
        <v>1</v>
      </c>
      <c r="G173" s="8">
        <f t="shared" si="23"/>
        <v>1</v>
      </c>
      <c r="H173" s="8">
        <f t="shared" si="24"/>
        <v>1</v>
      </c>
      <c r="I173" s="8">
        <f t="shared" si="26"/>
        <v>3</v>
      </c>
      <c r="J173" s="8">
        <f t="shared" si="25"/>
        <v>56.53</v>
      </c>
      <c r="K173" s="8"/>
      <c r="L173" s="8">
        <v>78.599999999999994</v>
      </c>
      <c r="M173" s="9">
        <f t="shared" si="37"/>
        <v>-0.28000000000000003</v>
      </c>
      <c r="N173" s="8">
        <v>83.28</v>
      </c>
      <c r="O173" s="8">
        <v>70</v>
      </c>
      <c r="P173" s="10">
        <f t="shared" si="28"/>
        <v>350</v>
      </c>
      <c r="Q173" s="10">
        <f t="shared" si="29"/>
        <v>1750</v>
      </c>
      <c r="R173" s="11">
        <f t="shared" si="30"/>
        <v>2100</v>
      </c>
      <c r="S173" s="3">
        <f t="shared" si="31"/>
        <v>2100</v>
      </c>
    </row>
    <row r="174" spans="1:19" x14ac:dyDescent="0.3">
      <c r="A174" s="12">
        <v>861</v>
      </c>
      <c r="B174" s="8" t="s">
        <v>166</v>
      </c>
      <c r="C174" s="8">
        <v>37.1</v>
      </c>
      <c r="D174" s="8">
        <v>122.5</v>
      </c>
      <c r="E174" s="8">
        <v>47.7</v>
      </c>
      <c r="F174" s="8">
        <f t="shared" si="22"/>
        <v>1</v>
      </c>
      <c r="G174" s="8">
        <f t="shared" si="23"/>
        <v>1</v>
      </c>
      <c r="H174" s="8">
        <f t="shared" si="24"/>
        <v>1</v>
      </c>
      <c r="I174" s="8">
        <f t="shared" si="26"/>
        <v>3</v>
      </c>
      <c r="J174" s="8">
        <f t="shared" si="25"/>
        <v>69.099999999999994</v>
      </c>
      <c r="K174" s="8"/>
      <c r="L174" s="8">
        <v>178.73</v>
      </c>
      <c r="M174" s="9">
        <f t="shared" si="37"/>
        <v>-0.61</v>
      </c>
      <c r="N174" s="8">
        <v>185.73</v>
      </c>
      <c r="O174" s="8">
        <v>140</v>
      </c>
      <c r="P174" s="10">
        <f t="shared" si="28"/>
        <v>700</v>
      </c>
      <c r="Q174" s="10">
        <f t="shared" si="29"/>
        <v>3500</v>
      </c>
      <c r="R174" s="11">
        <f t="shared" si="30"/>
        <v>4200</v>
      </c>
      <c r="S174" s="3">
        <f t="shared" si="31"/>
        <v>4200</v>
      </c>
    </row>
    <row r="175" spans="1:19" x14ac:dyDescent="0.3">
      <c r="A175" s="12">
        <v>862</v>
      </c>
      <c r="B175" s="8" t="s">
        <v>167</v>
      </c>
      <c r="C175" s="8">
        <v>10.5</v>
      </c>
      <c r="D175" s="8">
        <v>51.2</v>
      </c>
      <c r="E175" s="8">
        <v>5.6</v>
      </c>
      <c r="F175" s="8">
        <f t="shared" si="22"/>
        <v>1</v>
      </c>
      <c r="G175" s="8">
        <f t="shared" si="23"/>
        <v>1</v>
      </c>
      <c r="H175" s="8">
        <f t="shared" si="24"/>
        <v>1</v>
      </c>
      <c r="I175" s="8">
        <f t="shared" si="26"/>
        <v>3</v>
      </c>
      <c r="J175" s="8">
        <f t="shared" si="25"/>
        <v>22.43</v>
      </c>
      <c r="K175" s="8"/>
      <c r="L175" s="8">
        <v>125.53</v>
      </c>
      <c r="M175" s="9">
        <f t="shared" si="37"/>
        <v>-0.82</v>
      </c>
      <c r="N175" s="8">
        <v>126.97</v>
      </c>
      <c r="O175" s="8">
        <v>55</v>
      </c>
      <c r="P175" s="10">
        <f t="shared" si="28"/>
        <v>275</v>
      </c>
      <c r="Q175" s="10">
        <f t="shared" si="29"/>
        <v>1375</v>
      </c>
      <c r="R175" s="11">
        <f t="shared" si="30"/>
        <v>1650</v>
      </c>
      <c r="S175" s="3">
        <f t="shared" si="31"/>
        <v>1650</v>
      </c>
    </row>
    <row r="176" spans="1:19" x14ac:dyDescent="0.3">
      <c r="A176" s="12">
        <v>863</v>
      </c>
      <c r="B176" s="8" t="s">
        <v>168</v>
      </c>
      <c r="C176" s="8">
        <v>40.700000000000003</v>
      </c>
      <c r="D176" s="8">
        <v>58.8</v>
      </c>
      <c r="E176" s="8"/>
      <c r="F176" s="8">
        <f t="shared" si="22"/>
        <v>1</v>
      </c>
      <c r="G176" s="8">
        <f t="shared" si="23"/>
        <v>1</v>
      </c>
      <c r="H176" s="8">
        <f t="shared" si="24"/>
        <v>0</v>
      </c>
      <c r="I176" s="8">
        <f t="shared" si="26"/>
        <v>2</v>
      </c>
      <c r="J176" s="8">
        <f t="shared" si="25"/>
        <v>49.75</v>
      </c>
      <c r="K176" s="8"/>
      <c r="L176" s="8">
        <v>101.13</v>
      </c>
      <c r="M176" s="9">
        <f t="shared" si="37"/>
        <v>-0.51</v>
      </c>
      <c r="N176" s="8">
        <v>101.13</v>
      </c>
      <c r="O176" s="8">
        <v>70</v>
      </c>
      <c r="P176" s="10">
        <f t="shared" si="28"/>
        <v>350</v>
      </c>
      <c r="Q176" s="10">
        <f t="shared" si="29"/>
        <v>1750</v>
      </c>
      <c r="R176" s="11">
        <f t="shared" si="30"/>
        <v>2100</v>
      </c>
      <c r="S176" s="3">
        <f t="shared" si="31"/>
        <v>2100</v>
      </c>
    </row>
    <row r="177" spans="1:19" x14ac:dyDescent="0.3">
      <c r="A177" s="12">
        <v>864</v>
      </c>
      <c r="B177" s="8" t="s">
        <v>169</v>
      </c>
      <c r="C177" s="8">
        <v>69.099999999999994</v>
      </c>
      <c r="D177" s="8">
        <v>31.9</v>
      </c>
      <c r="E177" s="8"/>
      <c r="F177" s="8">
        <f t="shared" si="22"/>
        <v>1</v>
      </c>
      <c r="G177" s="8">
        <f t="shared" si="23"/>
        <v>1</v>
      </c>
      <c r="H177" s="8">
        <f t="shared" si="24"/>
        <v>0</v>
      </c>
      <c r="I177" s="8">
        <f t="shared" si="26"/>
        <v>2</v>
      </c>
      <c r="J177" s="8">
        <f t="shared" si="25"/>
        <v>50.5</v>
      </c>
      <c r="K177" s="8"/>
      <c r="L177" s="8">
        <v>66.959999999999994</v>
      </c>
      <c r="M177" s="9">
        <f t="shared" si="37"/>
        <v>-0.25</v>
      </c>
      <c r="N177" s="8">
        <v>70.680000000000007</v>
      </c>
      <c r="O177" s="8">
        <v>67</v>
      </c>
      <c r="P177" s="10">
        <f t="shared" si="28"/>
        <v>335</v>
      </c>
      <c r="Q177" s="10">
        <f t="shared" si="29"/>
        <v>1675</v>
      </c>
      <c r="R177" s="11">
        <f t="shared" si="30"/>
        <v>2010</v>
      </c>
      <c r="S177" s="3">
        <f t="shared" si="31"/>
        <v>2010</v>
      </c>
    </row>
    <row r="178" spans="1:19" x14ac:dyDescent="0.3">
      <c r="A178" s="12">
        <v>865</v>
      </c>
      <c r="B178" s="8" t="s">
        <v>170</v>
      </c>
      <c r="C178" s="8">
        <v>587.04</v>
      </c>
      <c r="D178" s="8">
        <v>936.04</v>
      </c>
      <c r="E178" s="8"/>
      <c r="F178" s="8">
        <f t="shared" si="22"/>
        <v>1</v>
      </c>
      <c r="G178" s="8">
        <f t="shared" si="23"/>
        <v>1</v>
      </c>
      <c r="H178" s="8">
        <f t="shared" si="24"/>
        <v>0</v>
      </c>
      <c r="I178" s="8">
        <f t="shared" si="26"/>
        <v>2</v>
      </c>
      <c r="J178" s="8">
        <f t="shared" si="25"/>
        <v>761.54</v>
      </c>
      <c r="K178" s="8"/>
      <c r="L178" s="8">
        <v>1241.6199999999999</v>
      </c>
      <c r="M178" s="9">
        <f t="shared" si="37"/>
        <v>-0.39</v>
      </c>
      <c r="N178" s="8">
        <v>1367.19</v>
      </c>
      <c r="O178" s="8">
        <v>950</v>
      </c>
      <c r="P178" s="10">
        <f t="shared" si="28"/>
        <v>4750</v>
      </c>
      <c r="Q178" s="10">
        <f t="shared" si="29"/>
        <v>23750</v>
      </c>
      <c r="R178" s="11">
        <f t="shared" si="30"/>
        <v>28500</v>
      </c>
      <c r="S178" s="3">
        <f t="shared" si="31"/>
        <v>28500</v>
      </c>
    </row>
    <row r="179" spans="1:19" x14ac:dyDescent="0.3">
      <c r="A179" s="12">
        <v>866</v>
      </c>
      <c r="B179" s="8" t="s">
        <v>171</v>
      </c>
      <c r="C179" s="8">
        <v>214.9</v>
      </c>
      <c r="D179" s="8">
        <v>291.7</v>
      </c>
      <c r="E179" s="8"/>
      <c r="F179" s="8">
        <f t="shared" si="22"/>
        <v>1</v>
      </c>
      <c r="G179" s="8">
        <f t="shared" si="23"/>
        <v>1</v>
      </c>
      <c r="H179" s="8">
        <f t="shared" si="24"/>
        <v>0</v>
      </c>
      <c r="I179" s="8">
        <f t="shared" si="26"/>
        <v>2</v>
      </c>
      <c r="J179" s="8">
        <f t="shared" si="25"/>
        <v>253.3</v>
      </c>
      <c r="K179" s="8"/>
      <c r="L179" s="8">
        <v>171.98</v>
      </c>
      <c r="M179" s="9">
        <f t="shared" si="37"/>
        <v>0.47</v>
      </c>
      <c r="N179" s="8">
        <v>183.51</v>
      </c>
      <c r="O179" s="8">
        <v>172</v>
      </c>
      <c r="P179" s="10">
        <f t="shared" si="28"/>
        <v>860</v>
      </c>
      <c r="Q179" s="10">
        <f t="shared" si="29"/>
        <v>4300</v>
      </c>
      <c r="R179" s="11">
        <f t="shared" si="30"/>
        <v>5160</v>
      </c>
      <c r="S179" s="3">
        <f t="shared" si="31"/>
        <v>5160</v>
      </c>
    </row>
    <row r="180" spans="1:19" x14ac:dyDescent="0.3">
      <c r="A180" s="12">
        <v>867</v>
      </c>
      <c r="B180" s="8" t="s">
        <v>172</v>
      </c>
      <c r="C180" s="8">
        <v>55.8</v>
      </c>
      <c r="D180" s="8">
        <v>42.3</v>
      </c>
      <c r="E180" s="8"/>
      <c r="F180" s="8">
        <f t="shared" ref="F180:F195" si="38">IF(C180&gt;0,1,0)</f>
        <v>1</v>
      </c>
      <c r="G180" s="8">
        <f t="shared" ref="G180:G195" si="39">IF(D180&gt;0,1,0)</f>
        <v>1</v>
      </c>
      <c r="H180" s="8">
        <f t="shared" ref="H180:H195" si="40">IF(E180&gt;0,1,0)</f>
        <v>0</v>
      </c>
      <c r="I180" s="8">
        <f t="shared" si="26"/>
        <v>2</v>
      </c>
      <c r="J180" s="8">
        <f t="shared" ref="J180:J195" si="41">ROUND((SUM(C180,D180,E180))/I180,2)</f>
        <v>49.05</v>
      </c>
      <c r="K180" s="8"/>
      <c r="L180" s="8">
        <v>79.25</v>
      </c>
      <c r="M180" s="9">
        <f t="shared" si="37"/>
        <v>-0.38</v>
      </c>
      <c r="N180" s="8">
        <v>95.1</v>
      </c>
      <c r="O180" s="8">
        <v>70</v>
      </c>
      <c r="P180" s="10">
        <f t="shared" si="28"/>
        <v>350</v>
      </c>
      <c r="Q180" s="10">
        <f t="shared" si="29"/>
        <v>1750</v>
      </c>
      <c r="R180" s="11">
        <f t="shared" si="30"/>
        <v>2100</v>
      </c>
      <c r="S180" s="3">
        <f t="shared" si="31"/>
        <v>2100</v>
      </c>
    </row>
    <row r="181" spans="1:19" x14ac:dyDescent="0.3">
      <c r="A181" s="12">
        <v>869</v>
      </c>
      <c r="B181" s="8" t="s">
        <v>189</v>
      </c>
      <c r="C181" s="8"/>
      <c r="D181" s="8"/>
      <c r="E181" s="8"/>
      <c r="F181" s="8"/>
      <c r="G181" s="8"/>
      <c r="H181" s="8"/>
      <c r="I181" s="8"/>
      <c r="J181" s="8"/>
      <c r="K181" s="8"/>
      <c r="L181" s="8">
        <v>38.94</v>
      </c>
      <c r="M181" s="9">
        <f t="shared" si="37"/>
        <v>-1</v>
      </c>
      <c r="N181" s="8">
        <v>38.94</v>
      </c>
      <c r="O181" s="8">
        <v>65</v>
      </c>
      <c r="P181" s="10">
        <f t="shared" si="28"/>
        <v>325</v>
      </c>
      <c r="Q181" s="10">
        <f t="shared" si="29"/>
        <v>1625</v>
      </c>
      <c r="R181" s="11">
        <f t="shared" si="30"/>
        <v>1950</v>
      </c>
      <c r="S181" s="3">
        <f t="shared" si="31"/>
        <v>1950</v>
      </c>
    </row>
    <row r="182" spans="1:19" x14ac:dyDescent="0.3">
      <c r="A182" s="12">
        <v>870</v>
      </c>
      <c r="B182" s="8" t="s">
        <v>173</v>
      </c>
      <c r="C182" s="8">
        <v>5.7</v>
      </c>
      <c r="D182" s="8"/>
      <c r="E182" s="8"/>
      <c r="F182" s="8">
        <f t="shared" si="38"/>
        <v>1</v>
      </c>
      <c r="G182" s="8">
        <f t="shared" si="39"/>
        <v>0</v>
      </c>
      <c r="H182" s="8">
        <f t="shared" si="40"/>
        <v>0</v>
      </c>
      <c r="I182" s="8">
        <f t="shared" ref="I182:I195" si="42">SUM(F182:H182)</f>
        <v>1</v>
      </c>
      <c r="J182" s="8">
        <f t="shared" si="41"/>
        <v>5.7</v>
      </c>
      <c r="K182" s="8"/>
      <c r="L182" s="8">
        <v>120.39</v>
      </c>
      <c r="M182" s="9">
        <f t="shared" si="37"/>
        <v>-0.95</v>
      </c>
      <c r="N182" s="8">
        <v>120.39</v>
      </c>
      <c r="O182" s="8">
        <v>190</v>
      </c>
      <c r="P182" s="10">
        <f t="shared" si="28"/>
        <v>950</v>
      </c>
      <c r="Q182" s="10">
        <f t="shared" si="29"/>
        <v>4750</v>
      </c>
      <c r="R182" s="11">
        <f t="shared" si="30"/>
        <v>5700</v>
      </c>
      <c r="S182" s="3">
        <f t="shared" si="31"/>
        <v>5700</v>
      </c>
    </row>
    <row r="183" spans="1:19" x14ac:dyDescent="0.3">
      <c r="A183" s="12">
        <v>871</v>
      </c>
      <c r="B183" s="8" t="s">
        <v>174</v>
      </c>
      <c r="C183" s="13">
        <v>3244.29</v>
      </c>
      <c r="D183" s="8"/>
      <c r="E183" s="8"/>
      <c r="F183" s="8">
        <f t="shared" si="38"/>
        <v>1</v>
      </c>
      <c r="G183" s="8">
        <f t="shared" si="39"/>
        <v>0</v>
      </c>
      <c r="H183" s="8">
        <f t="shared" si="40"/>
        <v>0</v>
      </c>
      <c r="I183" s="8">
        <f t="shared" si="42"/>
        <v>1</v>
      </c>
      <c r="J183" s="8">
        <f t="shared" si="41"/>
        <v>3244.29</v>
      </c>
      <c r="K183" s="8"/>
      <c r="L183" s="8">
        <v>3690.19</v>
      </c>
      <c r="M183" s="9">
        <f t="shared" si="37"/>
        <v>-0.12</v>
      </c>
      <c r="N183" s="8">
        <v>4051.45</v>
      </c>
      <c r="O183" s="8">
        <v>3690</v>
      </c>
      <c r="P183" s="10">
        <f t="shared" si="28"/>
        <v>18450</v>
      </c>
      <c r="Q183" s="10">
        <f t="shared" si="29"/>
        <v>92250</v>
      </c>
      <c r="R183" s="11">
        <f t="shared" si="30"/>
        <v>110700</v>
      </c>
      <c r="S183" s="3">
        <f t="shared" si="31"/>
        <v>110700</v>
      </c>
    </row>
    <row r="184" spans="1:19" x14ac:dyDescent="0.3">
      <c r="A184" s="12">
        <v>872</v>
      </c>
      <c r="B184" s="8" t="s">
        <v>175</v>
      </c>
      <c r="C184" s="8">
        <v>368.4</v>
      </c>
      <c r="D184" s="8"/>
      <c r="E184" s="8"/>
      <c r="F184" s="8">
        <f t="shared" si="38"/>
        <v>1</v>
      </c>
      <c r="G184" s="8">
        <f t="shared" si="39"/>
        <v>0</v>
      </c>
      <c r="H184" s="8">
        <f t="shared" si="40"/>
        <v>0</v>
      </c>
      <c r="I184" s="8">
        <f t="shared" si="42"/>
        <v>1</v>
      </c>
      <c r="J184" s="8">
        <f t="shared" si="41"/>
        <v>368.4</v>
      </c>
      <c r="K184" s="8"/>
      <c r="L184" s="8">
        <v>978.29</v>
      </c>
      <c r="M184" s="9">
        <f t="shared" si="37"/>
        <v>-0.62</v>
      </c>
      <c r="N184" s="8">
        <v>1032.6400000000001</v>
      </c>
      <c r="O184" s="8">
        <v>978</v>
      </c>
      <c r="P184" s="10">
        <f t="shared" si="28"/>
        <v>4890</v>
      </c>
      <c r="Q184" s="10">
        <f t="shared" si="29"/>
        <v>24450</v>
      </c>
      <c r="R184" s="11">
        <f t="shared" si="30"/>
        <v>29340</v>
      </c>
      <c r="S184" s="3">
        <f t="shared" si="31"/>
        <v>29340</v>
      </c>
    </row>
    <row r="185" spans="1:19" x14ac:dyDescent="0.3">
      <c r="A185" s="12">
        <v>873</v>
      </c>
      <c r="B185" s="8" t="s">
        <v>176</v>
      </c>
      <c r="C185" s="8">
        <v>986.33</v>
      </c>
      <c r="D185" s="8"/>
      <c r="E185" s="8"/>
      <c r="F185" s="8">
        <f t="shared" si="38"/>
        <v>1</v>
      </c>
      <c r="G185" s="8">
        <f t="shared" si="39"/>
        <v>0</v>
      </c>
      <c r="H185" s="8">
        <f t="shared" si="40"/>
        <v>0</v>
      </c>
      <c r="I185" s="8">
        <f t="shared" si="42"/>
        <v>1</v>
      </c>
      <c r="J185" s="8">
        <f t="shared" si="41"/>
        <v>986.33</v>
      </c>
      <c r="K185" s="8"/>
      <c r="L185" s="8">
        <v>1351.35</v>
      </c>
      <c r="M185" s="9">
        <f t="shared" si="37"/>
        <v>-0.27</v>
      </c>
      <c r="N185" s="8">
        <v>1171.1500000000001</v>
      </c>
      <c r="O185" s="8">
        <v>1351</v>
      </c>
      <c r="P185" s="10">
        <f t="shared" si="28"/>
        <v>6755</v>
      </c>
      <c r="Q185" s="10">
        <f t="shared" si="29"/>
        <v>33775</v>
      </c>
      <c r="R185" s="11">
        <f t="shared" si="30"/>
        <v>40530</v>
      </c>
      <c r="S185" s="3">
        <f t="shared" si="31"/>
        <v>40530</v>
      </c>
    </row>
    <row r="186" spans="1:19" x14ac:dyDescent="0.3">
      <c r="A186" s="12">
        <v>874</v>
      </c>
      <c r="B186" s="8" t="s">
        <v>177</v>
      </c>
      <c r="C186" s="8">
        <v>45.7</v>
      </c>
      <c r="D186" s="8"/>
      <c r="E186" s="8"/>
      <c r="F186" s="8">
        <f t="shared" si="38"/>
        <v>1</v>
      </c>
      <c r="G186" s="8">
        <f t="shared" si="39"/>
        <v>0</v>
      </c>
      <c r="H186" s="8">
        <f t="shared" si="40"/>
        <v>0</v>
      </c>
      <c r="I186" s="8">
        <f t="shared" si="42"/>
        <v>1</v>
      </c>
      <c r="J186" s="8">
        <f t="shared" si="41"/>
        <v>45.7</v>
      </c>
      <c r="K186" s="8"/>
      <c r="L186" s="8">
        <v>96.54</v>
      </c>
      <c r="M186" s="9">
        <f t="shared" si="37"/>
        <v>-0.53</v>
      </c>
      <c r="N186" s="8">
        <v>106.84</v>
      </c>
      <c r="O186" s="8">
        <v>96</v>
      </c>
      <c r="P186" s="10">
        <f t="shared" si="28"/>
        <v>480</v>
      </c>
      <c r="Q186" s="10">
        <f t="shared" si="29"/>
        <v>2400</v>
      </c>
      <c r="R186" s="11">
        <f t="shared" si="30"/>
        <v>2880</v>
      </c>
      <c r="S186" s="3">
        <f t="shared" si="31"/>
        <v>2880</v>
      </c>
    </row>
    <row r="187" spans="1:19" x14ac:dyDescent="0.3">
      <c r="A187" s="12">
        <v>875</v>
      </c>
      <c r="B187" s="8" t="s">
        <v>178</v>
      </c>
      <c r="C187" s="8">
        <v>371</v>
      </c>
      <c r="D187" s="8"/>
      <c r="E187" s="8"/>
      <c r="F187" s="8">
        <f t="shared" si="38"/>
        <v>1</v>
      </c>
      <c r="G187" s="8">
        <f t="shared" si="39"/>
        <v>0</v>
      </c>
      <c r="H187" s="8">
        <f t="shared" si="40"/>
        <v>0</v>
      </c>
      <c r="I187" s="8">
        <f t="shared" si="42"/>
        <v>1</v>
      </c>
      <c r="J187" s="8">
        <f t="shared" si="41"/>
        <v>371</v>
      </c>
      <c r="K187" s="8"/>
      <c r="L187" s="8">
        <v>591.99</v>
      </c>
      <c r="M187" s="9">
        <f t="shared" si="37"/>
        <v>-0.37</v>
      </c>
      <c r="N187" s="8">
        <v>673.51</v>
      </c>
      <c r="O187" s="8">
        <v>592</v>
      </c>
      <c r="P187" s="10">
        <f t="shared" si="28"/>
        <v>2960</v>
      </c>
      <c r="Q187" s="10">
        <f t="shared" si="29"/>
        <v>14800</v>
      </c>
      <c r="R187" s="11">
        <f t="shared" si="30"/>
        <v>17760</v>
      </c>
      <c r="S187" s="3">
        <f t="shared" si="31"/>
        <v>17760</v>
      </c>
    </row>
    <row r="188" spans="1:19" x14ac:dyDescent="0.3">
      <c r="A188" s="12">
        <v>876</v>
      </c>
      <c r="B188" s="8" t="s">
        <v>179</v>
      </c>
      <c r="C188" s="8">
        <v>48.3</v>
      </c>
      <c r="D188" s="8"/>
      <c r="E188" s="8"/>
      <c r="F188" s="8">
        <f t="shared" si="38"/>
        <v>1</v>
      </c>
      <c r="G188" s="8">
        <f t="shared" si="39"/>
        <v>0</v>
      </c>
      <c r="H188" s="8">
        <f t="shared" si="40"/>
        <v>0</v>
      </c>
      <c r="I188" s="8">
        <f t="shared" si="42"/>
        <v>1</v>
      </c>
      <c r="J188" s="8">
        <f t="shared" si="41"/>
        <v>48.3</v>
      </c>
      <c r="K188" s="8"/>
      <c r="L188" s="8">
        <v>51.99</v>
      </c>
      <c r="M188" s="9">
        <f t="shared" si="37"/>
        <v>-7.0000000000000007E-2</v>
      </c>
      <c r="N188" s="8">
        <v>56.85</v>
      </c>
      <c r="O188" s="8">
        <v>52</v>
      </c>
      <c r="P188" s="10">
        <f t="shared" si="28"/>
        <v>260</v>
      </c>
      <c r="Q188" s="10">
        <f t="shared" si="29"/>
        <v>1300</v>
      </c>
      <c r="R188" s="11">
        <f t="shared" si="30"/>
        <v>1560</v>
      </c>
      <c r="S188" s="3">
        <f t="shared" si="31"/>
        <v>1560</v>
      </c>
    </row>
    <row r="189" spans="1:19" x14ac:dyDescent="0.3">
      <c r="A189" s="12">
        <v>877</v>
      </c>
      <c r="B189" s="8" t="s">
        <v>180</v>
      </c>
      <c r="C189" s="8">
        <v>14</v>
      </c>
      <c r="D189" s="8"/>
      <c r="E189" s="8"/>
      <c r="F189" s="8">
        <f t="shared" si="38"/>
        <v>1</v>
      </c>
      <c r="G189" s="8">
        <f t="shared" si="39"/>
        <v>0</v>
      </c>
      <c r="H189" s="8">
        <f t="shared" si="40"/>
        <v>0</v>
      </c>
      <c r="I189" s="8">
        <f t="shared" si="42"/>
        <v>1</v>
      </c>
      <c r="J189" s="8">
        <f t="shared" si="41"/>
        <v>14</v>
      </c>
      <c r="K189" s="8"/>
      <c r="L189" s="8">
        <v>73.31</v>
      </c>
      <c r="M189" s="9">
        <f t="shared" si="37"/>
        <v>-0.81</v>
      </c>
      <c r="N189" s="8">
        <v>73.31</v>
      </c>
      <c r="O189" s="8">
        <v>20</v>
      </c>
      <c r="P189" s="10">
        <f t="shared" si="28"/>
        <v>100</v>
      </c>
      <c r="Q189" s="10">
        <f t="shared" si="29"/>
        <v>500</v>
      </c>
      <c r="R189" s="11">
        <f t="shared" si="30"/>
        <v>600</v>
      </c>
      <c r="S189" s="3">
        <f t="shared" si="31"/>
        <v>600</v>
      </c>
    </row>
    <row r="190" spans="1:19" x14ac:dyDescent="0.3">
      <c r="A190" s="12">
        <v>878</v>
      </c>
      <c r="B190" s="8" t="s">
        <v>190</v>
      </c>
      <c r="C190" s="8"/>
      <c r="D190" s="8"/>
      <c r="E190" s="8"/>
      <c r="F190" s="8"/>
      <c r="G190" s="8"/>
      <c r="H190" s="8"/>
      <c r="I190" s="8"/>
      <c r="J190" s="8"/>
      <c r="K190" s="8"/>
      <c r="L190" s="8">
        <v>34.83</v>
      </c>
      <c r="M190" s="9">
        <f t="shared" si="37"/>
        <v>-1</v>
      </c>
      <c r="N190" s="8">
        <v>41.79</v>
      </c>
      <c r="O190" s="8">
        <v>35</v>
      </c>
      <c r="P190" s="10">
        <f t="shared" si="28"/>
        <v>175</v>
      </c>
      <c r="Q190" s="10">
        <f t="shared" si="29"/>
        <v>875</v>
      </c>
      <c r="R190" s="11">
        <f t="shared" si="30"/>
        <v>1050</v>
      </c>
      <c r="S190" s="3">
        <f t="shared" si="31"/>
        <v>1050</v>
      </c>
    </row>
    <row r="191" spans="1:19" x14ac:dyDescent="0.3">
      <c r="A191" s="12">
        <v>880</v>
      </c>
      <c r="B191" s="8" t="s">
        <v>192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  <c r="N191" s="8"/>
      <c r="O191" s="8">
        <v>2200</v>
      </c>
      <c r="P191" s="10">
        <f t="shared" si="28"/>
        <v>11000</v>
      </c>
      <c r="Q191" s="10">
        <f t="shared" si="29"/>
        <v>55000</v>
      </c>
      <c r="R191" s="11">
        <f t="shared" si="30"/>
        <v>66000</v>
      </c>
      <c r="S191" s="3">
        <f t="shared" si="31"/>
        <v>66000</v>
      </c>
    </row>
    <row r="192" spans="1:19" x14ac:dyDescent="0.3">
      <c r="A192" s="12">
        <v>881</v>
      </c>
      <c r="B192" s="8" t="s">
        <v>181</v>
      </c>
      <c r="C192" s="8">
        <v>16.3</v>
      </c>
      <c r="D192" s="8"/>
      <c r="E192" s="8"/>
      <c r="F192" s="8">
        <f t="shared" si="38"/>
        <v>1</v>
      </c>
      <c r="G192" s="8">
        <f t="shared" si="39"/>
        <v>0</v>
      </c>
      <c r="H192" s="8">
        <f t="shared" si="40"/>
        <v>0</v>
      </c>
      <c r="I192" s="8">
        <f t="shared" si="42"/>
        <v>1</v>
      </c>
      <c r="J192" s="8">
        <f t="shared" si="41"/>
        <v>16.3</v>
      </c>
      <c r="K192" s="8"/>
      <c r="L192" s="8">
        <v>37.369999999999997</v>
      </c>
      <c r="M192" s="9">
        <f>ROUND(J192/L192-1,2)</f>
        <v>-0.56000000000000005</v>
      </c>
      <c r="N192" s="8">
        <v>44.84</v>
      </c>
      <c r="O192" s="8">
        <v>25</v>
      </c>
      <c r="P192" s="10">
        <f t="shared" si="28"/>
        <v>125</v>
      </c>
      <c r="Q192" s="10">
        <f t="shared" si="29"/>
        <v>625</v>
      </c>
      <c r="R192" s="11">
        <f t="shared" si="30"/>
        <v>750</v>
      </c>
      <c r="S192" s="3">
        <f t="shared" si="31"/>
        <v>750</v>
      </c>
    </row>
    <row r="193" spans="1:19" x14ac:dyDescent="0.3">
      <c r="A193" s="12">
        <v>882</v>
      </c>
      <c r="B193" s="8" t="s">
        <v>182</v>
      </c>
      <c r="C193" s="8">
        <v>588.03</v>
      </c>
      <c r="D193" s="8"/>
      <c r="E193" s="8"/>
      <c r="F193" s="8">
        <f t="shared" si="38"/>
        <v>1</v>
      </c>
      <c r="G193" s="8">
        <f t="shared" si="39"/>
        <v>0</v>
      </c>
      <c r="H193" s="8">
        <f t="shared" si="40"/>
        <v>0</v>
      </c>
      <c r="I193" s="8">
        <f t="shared" si="42"/>
        <v>1</v>
      </c>
      <c r="J193" s="8">
        <f t="shared" si="41"/>
        <v>588.03</v>
      </c>
      <c r="K193" s="8"/>
      <c r="L193" s="8">
        <v>976.53</v>
      </c>
      <c r="M193" s="9">
        <f>ROUND(J193/L193-1,2)</f>
        <v>-0.4</v>
      </c>
      <c r="N193" s="8">
        <v>1030.78</v>
      </c>
      <c r="O193" s="8">
        <v>976</v>
      </c>
      <c r="P193" s="10">
        <f t="shared" si="28"/>
        <v>4880</v>
      </c>
      <c r="Q193" s="10">
        <f t="shared" si="29"/>
        <v>24400</v>
      </c>
      <c r="R193" s="11">
        <f t="shared" si="30"/>
        <v>29280</v>
      </c>
      <c r="S193" s="3">
        <f t="shared" si="31"/>
        <v>29280</v>
      </c>
    </row>
    <row r="194" spans="1:19" x14ac:dyDescent="0.3">
      <c r="A194" s="12">
        <v>883</v>
      </c>
      <c r="B194" s="8" t="s">
        <v>183</v>
      </c>
      <c r="C194" s="8">
        <v>83.8</v>
      </c>
      <c r="D194" s="8"/>
      <c r="E194" s="8"/>
      <c r="F194" s="8">
        <f t="shared" si="38"/>
        <v>1</v>
      </c>
      <c r="G194" s="8">
        <f t="shared" si="39"/>
        <v>0</v>
      </c>
      <c r="H194" s="8">
        <f t="shared" si="40"/>
        <v>0</v>
      </c>
      <c r="I194" s="8">
        <f t="shared" si="42"/>
        <v>1</v>
      </c>
      <c r="J194" s="8">
        <f t="shared" si="41"/>
        <v>83.8</v>
      </c>
      <c r="K194" s="8"/>
      <c r="L194" s="8">
        <v>316.89</v>
      </c>
      <c r="M194" s="9">
        <f>ROUND(J194/L194-1,2)</f>
        <v>-0.74</v>
      </c>
      <c r="N194" s="8">
        <v>319.39</v>
      </c>
      <c r="O194" s="8">
        <v>110</v>
      </c>
      <c r="P194" s="10">
        <f t="shared" si="28"/>
        <v>550</v>
      </c>
      <c r="Q194" s="10">
        <f t="shared" si="29"/>
        <v>2750</v>
      </c>
      <c r="R194" s="11">
        <f t="shared" si="30"/>
        <v>3300</v>
      </c>
      <c r="S194" s="3">
        <f t="shared" si="31"/>
        <v>3300</v>
      </c>
    </row>
    <row r="195" spans="1:19" x14ac:dyDescent="0.3">
      <c r="A195" s="12">
        <v>884</v>
      </c>
      <c r="B195" s="8" t="s">
        <v>184</v>
      </c>
      <c r="C195" s="8">
        <v>10.8</v>
      </c>
      <c r="D195" s="8"/>
      <c r="E195" s="8"/>
      <c r="F195" s="8">
        <f t="shared" si="38"/>
        <v>1</v>
      </c>
      <c r="G195" s="8">
        <f t="shared" si="39"/>
        <v>0</v>
      </c>
      <c r="H195" s="8">
        <f t="shared" si="40"/>
        <v>0</v>
      </c>
      <c r="I195" s="8">
        <f t="shared" si="42"/>
        <v>1</v>
      </c>
      <c r="J195" s="8">
        <f t="shared" si="41"/>
        <v>10.8</v>
      </c>
      <c r="K195" s="8"/>
      <c r="L195" s="8">
        <v>116.1</v>
      </c>
      <c r="M195" s="9">
        <f>ROUND(J195/L195-1,2)</f>
        <v>-0.91</v>
      </c>
      <c r="N195" s="8">
        <v>36.57</v>
      </c>
      <c r="O195" s="8">
        <v>30</v>
      </c>
      <c r="P195" s="10">
        <f t="shared" si="28"/>
        <v>150</v>
      </c>
      <c r="Q195" s="10">
        <f t="shared" si="29"/>
        <v>750</v>
      </c>
      <c r="R195" s="11">
        <f t="shared" si="30"/>
        <v>900</v>
      </c>
      <c r="S195" s="3">
        <f t="shared" si="31"/>
        <v>900</v>
      </c>
    </row>
    <row r="196" spans="1:19" x14ac:dyDescent="0.3">
      <c r="A196" s="12">
        <v>885</v>
      </c>
      <c r="B196" s="8" t="s">
        <v>200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9"/>
      <c r="N196" s="8"/>
      <c r="O196" s="8">
        <v>4600</v>
      </c>
      <c r="P196" s="10">
        <f t="shared" ref="P196" si="43">O196*5</f>
        <v>23000</v>
      </c>
      <c r="Q196" s="10">
        <f t="shared" ref="Q196" si="44">O196*25</f>
        <v>115000</v>
      </c>
      <c r="R196" s="11">
        <f t="shared" ref="R196" si="45">P196+Q196</f>
        <v>138000</v>
      </c>
      <c r="S196" s="3">
        <f t="shared" ref="S196" si="46">O196*30</f>
        <v>138000</v>
      </c>
    </row>
    <row r="197" spans="1:19" x14ac:dyDescent="0.3">
      <c r="A197" s="12">
        <v>211</v>
      </c>
      <c r="B197" s="8" t="s">
        <v>199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9"/>
      <c r="N197" s="8"/>
      <c r="O197" s="8">
        <v>399</v>
      </c>
      <c r="P197" s="10">
        <f t="shared" si="28"/>
        <v>1995</v>
      </c>
      <c r="Q197" s="10">
        <f t="shared" si="29"/>
        <v>9975</v>
      </c>
      <c r="R197" s="11">
        <f t="shared" si="30"/>
        <v>11970</v>
      </c>
      <c r="S197" s="3">
        <f t="shared" si="31"/>
        <v>11970</v>
      </c>
    </row>
    <row r="198" spans="1:19" s="20" customFormat="1" ht="23.25" customHeight="1" thickBot="1" x14ac:dyDescent="0.35">
      <c r="A198" s="14"/>
      <c r="B198" s="15" t="s">
        <v>198</v>
      </c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6"/>
      <c r="N198" s="15"/>
      <c r="O198" s="21">
        <f>SUM(O3:O197)</f>
        <v>72170</v>
      </c>
      <c r="P198" s="17">
        <f>SUM(P3:P197)</f>
        <v>360850</v>
      </c>
      <c r="Q198" s="17">
        <f>SUM(Q3:Q197)</f>
        <v>1804250</v>
      </c>
      <c r="R198" s="18">
        <f>SUM(R3:R197)</f>
        <v>2165100</v>
      </c>
      <c r="S198" s="19">
        <f>SUM(S3:S197)</f>
        <v>2165100</v>
      </c>
    </row>
  </sheetData>
  <mergeCells count="20">
    <mergeCell ref="A163:B164"/>
    <mergeCell ref="O163:O164"/>
    <mergeCell ref="P163:P164"/>
    <mergeCell ref="Q163:Q164"/>
    <mergeCell ref="R163:R164"/>
    <mergeCell ref="A109:B110"/>
    <mergeCell ref="O109:O110"/>
    <mergeCell ref="P109:P110"/>
    <mergeCell ref="Q109:Q110"/>
    <mergeCell ref="R109:R110"/>
    <mergeCell ref="A55:B56"/>
    <mergeCell ref="O55:O56"/>
    <mergeCell ref="P55:P56"/>
    <mergeCell ref="Q55:Q56"/>
    <mergeCell ref="R55:R56"/>
    <mergeCell ref="A1:B2"/>
    <mergeCell ref="O1:O2"/>
    <mergeCell ref="P1:P2"/>
    <mergeCell ref="Q1:Q2"/>
    <mergeCell ref="R1:R2"/>
  </mergeCells>
  <pageMargins left="0.31496062992125984" right="0.31496062992125984" top="0.74803149606299213" bottom="0.35433070866141736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aumento capitale sociale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user</cp:lastModifiedBy>
  <cp:lastPrinted>2016-11-16T15:21:57Z</cp:lastPrinted>
  <dcterms:created xsi:type="dcterms:W3CDTF">2016-10-05T12:07:55Z</dcterms:created>
  <dcterms:modified xsi:type="dcterms:W3CDTF">2017-04-04T14:54:15Z</dcterms:modified>
</cp:coreProperties>
</file>