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861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<sst xmlns="http://schemas.openxmlformats.org/spreadsheetml/2006/main" count="124" uniqueCount="98">
  <si>
    <t>VENDITE</t>
  </si>
  <si>
    <t>RIEPILOGO PER ALIQUOTA</t>
  </si>
  <si>
    <t>IMPONIBILE</t>
  </si>
  <si>
    <t>IVA</t>
  </si>
  <si>
    <t>V.00</t>
  </si>
  <si>
    <t>IVA 12,3% CONF. VINO SOCIO R SP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</si>
  <si>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</si>
  <si>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</si>
  <si>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</si>
  <si>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</si>
  <si>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</si>
  <si>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</si>
  <si>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</si>
  <si>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</si>
  <si>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</si>
  <si>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</si>
  <si>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</si>
  <si>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</si>
  <si>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</si>
  <si>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</si>
  <si>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</si>
  <si>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</si>
  <si>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</si>
  <si>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</si>
  <si>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</si>
  <si>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</si>
  <si>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</si>
  <si>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</si>
  <si>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</si>
  <si>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SOGGETTO IVA ART. 26/b</t>
  </si>
  <si>
    <t>ESCLUSO IVA ART.4 DPR 633/72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</si>
  <si>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</si>
  <si>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</si>
  <si>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</si>
  <si>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</si>
  <si>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</si>
  <si>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</si>
  <si>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</si>
  <si>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</si>
  <si>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</si>
  <si>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</si>
  <si>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</si>
  <si>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</si>
  <si>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</si>
  <si>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</si>
  <si>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</si>
  <si>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</si>
  <si>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</si>
  <si>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</si>
  <si>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</si>
  <si>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</si>
  <si>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OTTOBRE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</si>
  <si>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</si>
  <si>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</si>
  <si>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</si>
  <si>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</si>
  <si>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</si>
  <si>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</si>
  <si>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</si>
  <si>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</si>
  <si>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</si>
  <si>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</si>
  <si>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</si>
  <si>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</si>
  <si>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</si>
  <si>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</si>
  <si>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</si>
  <si>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</si>
  <si>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</si>
  <si>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</si>
  <si>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</si>
  <si>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</si>
  <si>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</si>
  <si>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</si>
  <si>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</si>
  <si>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</si>
  <si>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</si>
  <si>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</si>
  <si>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</si>
  <si>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</si>
  <si>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</si>
  <si>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</si>
  <si>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</si>
  <si>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</si>
  <si>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</si>
  <si>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DEBITO</t>
  </si>
  <si>
    <t>IVA ACQUISTI</t>
  </si>
  <si>
    <t>Iva a debito (+), iva a credito (-)</t>
  </si>
  <si>
    <t>Liquidazione Iva mese Ottobre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</si>
  <si>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</si>
  <si>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</si>
  <si>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</si>
  <si>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</si>
  <si>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</si>
  <si>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</si>
  <si>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</si>
  <si>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</si>
  <si>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Iva da versare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</si>
</sst>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89" zoomScaleNormal="89" zoomScalePageLayoutView="100" workbookViewId="0">
      <selection pane="topLeft" activeCell="F40" activeCellId="0" sqref="F40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3.464285714285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412</v>
      </c>
      <c r="D3" s="0" t="s">
        <v>5</v>
      </c>
      <c r="E3" s="6" t="n">
        <v>912</v>
      </c>
      <c r="F3" s="6" t="n">
        <v>112.18</v>
      </c>
      <c r="G3" s="0"/>
    </row>
    <row r="4" customFormat="false" ht="14.9" hidden="false" customHeight="true" outlineLevel="0" collapsed="false">
      <c r="A4" s="7" t="s">
        <v>6</v>
      </c>
      <c r="B4" s="8"/>
      <c r="C4" s="0" t="n">
        <v>22</v>
      </c>
      <c r="D4" s="0" t="s">
        <v>7</v>
      </c>
      <c r="E4" s="9"/>
      <c r="F4" s="9"/>
      <c r="G4" s="0"/>
    </row>
    <row r="5" customFormat="false" ht="13.3" hidden="false" customHeight="false" outlineLevel="0" collapsed="false">
      <c r="A5" s="7"/>
      <c r="B5" s="8"/>
      <c r="C5" s="0" t="n">
        <v>242</v>
      </c>
      <c r="D5" s="0" t="s">
        <v>8</v>
      </c>
      <c r="E5" s="9"/>
      <c r="F5" s="9"/>
      <c r="G5" s="0"/>
    </row>
    <row r="6" customFormat="false" ht="13.3" hidden="false" customHeight="false" outlineLevel="0" collapsed="false">
      <c r="A6" s="7"/>
      <c r="B6" s="8"/>
      <c r="C6" s="0" t="n">
        <v>410</v>
      </c>
      <c r="D6" s="0" t="s">
        <v>9</v>
      </c>
      <c r="E6" s="10" t="n">
        <v>3000.16</v>
      </c>
      <c r="F6" s="10" t="n">
        <f aca="false">E6*0.1</f>
        <v>300.016</v>
      </c>
      <c r="G6" s="0"/>
    </row>
    <row r="7" customFormat="false" ht="13.3" hidden="false" customHeight="false" outlineLevel="0" collapsed="false">
      <c r="A7" s="7"/>
      <c r="B7" s="8"/>
      <c r="C7" s="0" t="n">
        <v>442</v>
      </c>
      <c r="D7" s="0" t="s">
        <v>10</v>
      </c>
      <c r="E7" s="10" t="n">
        <v>448750.38</v>
      </c>
      <c r="F7" s="10" t="n">
        <f aca="false">E7*0.22</f>
        <v>98725.0836</v>
      </c>
      <c r="G7" s="0"/>
    </row>
    <row r="8" customFormat="false" ht="13.3" hidden="false" customHeight="false" outlineLevel="0" collapsed="false">
      <c r="A8" s="11"/>
      <c r="B8" s="8"/>
      <c r="C8" s="0" t="n">
        <v>81</v>
      </c>
      <c r="D8" s="0" t="s">
        <v>11</v>
      </c>
      <c r="E8" s="9"/>
      <c r="F8" s="9"/>
      <c r="G8" s="0"/>
    </row>
    <row r="9" customFormat="false" ht="13.3" hidden="false" customHeight="false" outlineLevel="0" collapsed="false">
      <c r="A9" s="11"/>
      <c r="B9" s="8"/>
      <c r="C9" s="0" t="n">
        <v>88</v>
      </c>
      <c r="D9" s="0" t="s">
        <v>12</v>
      </c>
      <c r="E9" s="9"/>
      <c r="F9" s="9"/>
      <c r="G9" s="0"/>
    </row>
    <row r="10" customFormat="false" ht="13.3" hidden="false" customHeight="false" outlineLevel="0" collapsed="false">
      <c r="A10" s="12" t="s">
        <v>13</v>
      </c>
      <c r="B10" s="5" t="s">
        <v>14</v>
      </c>
      <c r="C10" s="0" t="n">
        <v>542</v>
      </c>
      <c r="D10" s="0" t="s">
        <v>15</v>
      </c>
      <c r="E10" s="9" t="n">
        <v>6314.94</v>
      </c>
      <c r="F10" s="9" t="n">
        <v>1389.28</v>
      </c>
      <c r="G10" s="0"/>
    </row>
    <row r="11" customFormat="false" ht="13.3" hidden="false" customHeight="false" outlineLevel="0" collapsed="false">
      <c r="A11" s="12"/>
      <c r="B11" s="5" t="s">
        <v>16</v>
      </c>
      <c r="C11" s="0" t="n">
        <v>581</v>
      </c>
      <c r="D11" s="0" t="s">
        <v>11</v>
      </c>
      <c r="E11" s="9"/>
      <c r="F11" s="13"/>
      <c r="G11" s="0"/>
    </row>
    <row r="12" customFormat="false" ht="13.3" hidden="false" customHeight="false" outlineLevel="0" collapsed="false">
      <c r="A12" s="0" t="s">
        <v>6</v>
      </c>
      <c r="B12" s="5" t="s">
        <v>17</v>
      </c>
      <c r="C12" s="14" t="s">
        <v>18</v>
      </c>
      <c r="D12" s="0" t="s">
        <v>19</v>
      </c>
      <c r="E12" s="15" t="n">
        <v>503.07</v>
      </c>
      <c r="F12" s="15" t="n">
        <v>110.68</v>
      </c>
      <c r="G12" s="0"/>
    </row>
    <row r="13" customFormat="false" ht="13.3" hidden="false" customHeight="false" outlineLevel="0" collapsed="false">
      <c r="E13" s="16" t="n">
        <f aca="false">SUM(E3:E12)</f>
        <v>459480.55</v>
      </c>
      <c r="F13" s="16" t="n">
        <f aca="false">SUM(F3:F12)</f>
        <v>100637.2396</v>
      </c>
      <c r="G13" s="0"/>
    </row>
    <row r="14" customFormat="false" ht="15" hidden="false" customHeight="false" outlineLevel="0" collapsed="false">
      <c r="E14" s="0"/>
      <c r="F14" s="0"/>
      <c r="G14" s="0"/>
    </row>
    <row r="15" customFormat="false" ht="15" hidden="false" customHeight="false" outlineLevel="0" collapsed="false">
      <c r="A15" s="2" t="s">
        <v>20</v>
      </c>
      <c r="B15" s="2"/>
      <c r="C15" s="2"/>
      <c r="D15" s="2"/>
      <c r="E15" s="2"/>
      <c r="F15" s="2"/>
      <c r="G15" s="0"/>
    </row>
    <row r="16" customFormat="false" ht="13.3" hidden="false" customHeight="false" outlineLevel="0" collapsed="false">
      <c r="B16" s="5" t="s">
        <v>21</v>
      </c>
      <c r="C16" s="0" t="n">
        <v>44</v>
      </c>
      <c r="D16" s="0" t="s">
        <v>22</v>
      </c>
      <c r="E16" s="17" t="n">
        <v>2884.62</v>
      </c>
      <c r="F16" s="17" t="n">
        <v>115.38</v>
      </c>
      <c r="G16" s="17"/>
    </row>
    <row r="17" customFormat="false" ht="13.3" hidden="false" customHeight="false" outlineLevel="0" collapsed="false">
      <c r="A17" s="2" t="s">
        <v>6</v>
      </c>
      <c r="C17" s="0" t="n">
        <v>10</v>
      </c>
      <c r="D17" s="0" t="s">
        <v>23</v>
      </c>
      <c r="E17" s="17" t="n">
        <v>33418.61</v>
      </c>
      <c r="F17" s="17" t="n">
        <v>3341.86</v>
      </c>
      <c r="G17" s="17"/>
    </row>
    <row r="18" customFormat="false" ht="13.3" hidden="false" customHeight="false" outlineLevel="0" collapsed="false">
      <c r="A18" s="2"/>
      <c r="C18" s="0" t="n">
        <v>22</v>
      </c>
      <c r="D18" s="0" t="s">
        <v>24</v>
      </c>
      <c r="E18" s="17" t="n">
        <v>30935.81</v>
      </c>
      <c r="F18" s="17" t="n">
        <v>6805.88</v>
      </c>
    </row>
    <row r="19" customFormat="false" ht="13.3" hidden="false" customHeight="false" outlineLevel="0" collapsed="false">
      <c r="A19" s="2"/>
      <c r="C19" s="0" t="n">
        <v>30</v>
      </c>
      <c r="D19" s="0" t="s">
        <v>25</v>
      </c>
      <c r="E19" s="17"/>
      <c r="F19" s="17"/>
    </row>
    <row r="20" customFormat="false" ht="13.3" hidden="false" customHeight="false" outlineLevel="0" collapsed="false">
      <c r="A20" s="2"/>
      <c r="C20" s="0" t="n">
        <v>68</v>
      </c>
      <c r="D20" s="0" t="s">
        <v>26</v>
      </c>
      <c r="E20" s="16"/>
      <c r="F20" s="16"/>
    </row>
    <row r="21" customFormat="false" ht="13.3" hidden="false" customHeight="false" outlineLevel="0" collapsed="false">
      <c r="A21" s="2"/>
      <c r="C21" s="0" t="n">
        <v>77</v>
      </c>
      <c r="D21" s="0" t="s">
        <v>27</v>
      </c>
      <c r="E21" s="16"/>
      <c r="F21" s="16"/>
    </row>
    <row r="22" customFormat="false" ht="13.3" hidden="false" customHeight="false" outlineLevel="0" collapsed="false">
      <c r="A22" s="2"/>
      <c r="C22" s="0" t="n">
        <v>85</v>
      </c>
      <c r="D22" s="0" t="s">
        <v>28</v>
      </c>
      <c r="E22" s="16" t="n">
        <v>3</v>
      </c>
      <c r="F22" s="18"/>
    </row>
    <row r="23" customFormat="false" ht="13.3" hidden="false" customHeight="false" outlineLevel="0" collapsed="false">
      <c r="A23" s="2"/>
      <c r="C23" s="0" t="n">
        <v>96</v>
      </c>
      <c r="D23" s="0" t="s">
        <v>29</v>
      </c>
      <c r="E23" s="16" t="n">
        <v>1083.81</v>
      </c>
      <c r="F23" s="18"/>
    </row>
    <row r="24" customFormat="false" ht="13.3" hidden="false" customHeight="false" outlineLevel="0" collapsed="false">
      <c r="A24" s="2"/>
      <c r="C24" s="0" t="n">
        <v>97</v>
      </c>
      <c r="D24" s="0" t="s">
        <v>30</v>
      </c>
      <c r="E24" s="16"/>
      <c r="F24" s="18"/>
    </row>
    <row r="25" customFormat="false" ht="13.3" hidden="false" customHeight="false" outlineLevel="0" collapsed="false">
      <c r="A25" s="2"/>
      <c r="C25" s="0" t="n">
        <v>99</v>
      </c>
      <c r="D25" s="0" t="s">
        <v>31</v>
      </c>
      <c r="E25" s="16"/>
      <c r="F25" s="18"/>
    </row>
    <row r="26" customFormat="false" ht="13.3" hidden="false" customHeight="false" outlineLevel="0" collapsed="false">
      <c r="A26" s="2"/>
      <c r="C26" s="0" t="n">
        <v>122</v>
      </c>
      <c r="D26" s="0" t="s">
        <v>32</v>
      </c>
      <c r="E26" s="16" t="n">
        <v>503.07</v>
      </c>
      <c r="F26" s="16" t="n">
        <v>110.68</v>
      </c>
    </row>
    <row r="27" customFormat="false" ht="13.3" hidden="false" customHeight="false" outlineLevel="0" collapsed="false">
      <c r="A27" s="2"/>
      <c r="C27" s="0" t="n">
        <v>222</v>
      </c>
      <c r="D27" s="0" t="s">
        <v>33</v>
      </c>
      <c r="E27" s="16"/>
      <c r="F27" s="16"/>
    </row>
    <row r="28" customFormat="false" ht="13.3" hidden="false" customHeight="false" outlineLevel="0" collapsed="false">
      <c r="A28" s="2"/>
      <c r="C28" s="0" t="n">
        <v>504</v>
      </c>
      <c r="D28" s="0" t="s">
        <v>34</v>
      </c>
      <c r="E28" s="16" t="n">
        <v>1188.6</v>
      </c>
      <c r="F28" s="19" t="n">
        <v>47.54</v>
      </c>
    </row>
    <row r="29" customFormat="false" ht="13.3" hidden="false" customHeight="false" outlineLevel="0" collapsed="false">
      <c r="A29" s="2"/>
      <c r="C29" s="0" t="n">
        <v>322</v>
      </c>
      <c r="D29" s="0" t="s">
        <v>35</v>
      </c>
      <c r="E29" s="16"/>
      <c r="F29" s="19"/>
    </row>
    <row r="30" customFormat="false" ht="13.3" hidden="false" customHeight="false" outlineLevel="0" collapsed="false">
      <c r="A30" s="20" t="s">
        <v>13</v>
      </c>
      <c r="C30" s="0" t="n">
        <v>522</v>
      </c>
      <c r="D30" s="0" t="s">
        <v>36</v>
      </c>
      <c r="E30" s="21" t="n">
        <v>10091.25</v>
      </c>
      <c r="F30" s="22" t="n">
        <v>2220.08</v>
      </c>
    </row>
    <row r="31" customFormat="false" ht="13.3" hidden="false" customHeight="false" outlineLevel="0" collapsed="false">
      <c r="A31" s="20"/>
      <c r="E31" s="16" t="n">
        <f aca="false">SUM(E16:E30)</f>
        <v>80108.77</v>
      </c>
      <c r="F31" s="16" t="n">
        <f aca="false">SUM(F16:F30)</f>
        <v>12641.42</v>
      </c>
    </row>
    <row r="32" customFormat="false" ht="15" hidden="false" customHeight="false" outlineLevel="0" collapsed="false">
      <c r="E32" s="0"/>
      <c r="F32" s="0"/>
    </row>
    <row r="33" customFormat="false" ht="15" hidden="false" customHeight="false" outlineLevel="0" collapsed="false">
      <c r="E33" s="0"/>
      <c r="F33" s="0"/>
    </row>
    <row r="34" customFormat="false" ht="15" hidden="false" customHeight="false" outlineLevel="0" collapsed="false">
      <c r="A34" s="2" t="s">
        <v>37</v>
      </c>
      <c r="B34" s="2"/>
      <c r="C34" s="2"/>
      <c r="D34" s="2"/>
      <c r="E34" s="2"/>
      <c r="F34" s="2"/>
    </row>
    <row r="35" customFormat="false" ht="13.3" hidden="false" customHeight="false" outlineLevel="0" collapsed="false">
      <c r="A35" s="5"/>
      <c r="B35" s="5"/>
      <c r="C35" s="5"/>
      <c r="D35" s="5"/>
      <c r="E35" s="4"/>
      <c r="F35" s="4"/>
    </row>
    <row r="36" customFormat="false" ht="13.3" hidden="false" customHeight="false" outlineLevel="0" collapsed="false">
      <c r="A36" s="0" t="s">
        <v>38</v>
      </c>
      <c r="C36" s="0" t="n">
        <v>442</v>
      </c>
      <c r="D36" s="0" t="s">
        <v>39</v>
      </c>
      <c r="E36" s="19" t="n">
        <v>90698.71</v>
      </c>
      <c r="F36" s="19" t="n">
        <v>19953.63</v>
      </c>
    </row>
    <row r="37" customFormat="false" ht="13.3" hidden="false" customHeight="false" outlineLevel="0" collapsed="false">
      <c r="A37" s="2" t="s">
        <v>40</v>
      </c>
      <c r="C37" s="0" t="n">
        <v>529</v>
      </c>
      <c r="D37" s="0" t="s">
        <v>41</v>
      </c>
      <c r="E37" s="16" t="n">
        <v>1129.37</v>
      </c>
      <c r="F37" s="19" t="n">
        <v>45.11</v>
      </c>
    </row>
    <row r="38" customFormat="false" ht="13.3" hidden="false" customHeight="false" outlineLevel="0" collapsed="false">
      <c r="A38" s="2"/>
      <c r="C38" s="0" t="n">
        <v>530</v>
      </c>
      <c r="D38" s="0" t="s">
        <v>42</v>
      </c>
      <c r="E38" s="16" t="n">
        <v>76.35</v>
      </c>
      <c r="F38" s="19" t="n">
        <v>7.65</v>
      </c>
    </row>
    <row r="39" customFormat="false" ht="13.3" hidden="false" customHeight="false" outlineLevel="0" collapsed="false">
      <c r="A39" s="2"/>
      <c r="C39" s="0" t="n">
        <v>542</v>
      </c>
      <c r="D39" s="0" t="s">
        <v>43</v>
      </c>
      <c r="E39" s="21" t="n">
        <v>18239.34</v>
      </c>
      <c r="F39" s="22" t="n">
        <v>4012.72</v>
      </c>
    </row>
    <row r="40" customFormat="false" ht="15" hidden="false" customHeight="false" outlineLevel="0" collapsed="false">
      <c r="E40" s="16" t="n">
        <f aca="false">SUM(E36:E39)</f>
        <v>110143.77</v>
      </c>
      <c r="F40" s="16" t="n">
        <f aca="false">SUM(F36:F39)</f>
        <v>24019.11</v>
      </c>
    </row>
  </sheetData>
  <mergeCells count="7">
    <mergeCell ref="B1:E1"/>
    <mergeCell ref="A4:A7"/>
    <mergeCell ref="A10:A11"/>
    <mergeCell ref="A15:F15"/>
    <mergeCell ref="A17:A29"/>
    <mergeCell ref="A34:F34"/>
    <mergeCell ref="A37:A3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N52" activeCellId="0" sqref="N52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1025" min="6" style="0" width="8.6734693877551"/>
  </cols>
  <sheetData>
    <row r="1" customFormat="false" ht="13.3" hidden="false" customHeight="false" outlineLevel="0" collapsed="false">
      <c r="B1" s="0" t="s">
        <v>44</v>
      </c>
      <c r="C1" s="5" t="s">
        <v>2</v>
      </c>
    </row>
    <row r="2" customFormat="false" ht="13.3" hidden="false" customHeight="false" outlineLevel="0" collapsed="false">
      <c r="B2" s="0" t="s">
        <v>45</v>
      </c>
      <c r="C2" s="23" t="n">
        <f aca="false">Foglio2!E3</f>
        <v>912</v>
      </c>
    </row>
    <row r="3" customFormat="false" ht="13.3" hidden="false" customHeight="false" outlineLevel="0" collapsed="false">
      <c r="B3" s="0" t="s">
        <v>46</v>
      </c>
      <c r="C3" s="23" t="n">
        <f aca="false">Foglio2!E8</f>
        <v>0</v>
      </c>
      <c r="D3" s="23"/>
    </row>
    <row r="4" customFormat="false" ht="13.3" hidden="false" customHeight="false" outlineLevel="0" collapsed="false">
      <c r="B4" s="0" t="s">
        <v>47</v>
      </c>
      <c r="C4" s="23" t="n">
        <f aca="false">Foglio2!E9</f>
        <v>0</v>
      </c>
    </row>
    <row r="5" customFormat="false" ht="13.3" hidden="false" customHeight="false" outlineLevel="0" collapsed="false">
      <c r="B5" s="0" t="s">
        <v>48</v>
      </c>
      <c r="C5" s="9" t="n">
        <f aca="false">Foglio2!E12</f>
        <v>503.07</v>
      </c>
    </row>
    <row r="6" customFormat="false" ht="13.3" hidden="false" customHeight="false" outlineLevel="0" collapsed="false">
      <c r="B6" s="0" t="s">
        <v>9</v>
      </c>
      <c r="C6" s="9" t="n">
        <f aca="false">Foglio2!E6</f>
        <v>3000.16</v>
      </c>
    </row>
    <row r="7" customFormat="false" ht="13.3" hidden="false" customHeight="false" outlineLevel="0" collapsed="false">
      <c r="B7" s="0" t="s">
        <v>49</v>
      </c>
      <c r="C7" s="24" t="n">
        <f aca="false">Foglio2!E7+Foglio2!E36</f>
        <v>539449.09</v>
      </c>
    </row>
    <row r="8" customFormat="false" ht="13.3" hidden="false" customHeight="false" outlineLevel="0" collapsed="false">
      <c r="C8" s="9" t="n">
        <f aca="false">SUM(C2:C7)</f>
        <v>543864.32</v>
      </c>
    </row>
    <row r="10" customFormat="false" ht="13.3" hidden="false" customHeight="false" outlineLevel="0" collapsed="false">
      <c r="B10" s="0" t="s">
        <v>50</v>
      </c>
      <c r="C10" s="0" t="s">
        <v>51</v>
      </c>
    </row>
    <row r="11" customFormat="false" ht="13.3" hidden="false" customHeight="false" outlineLevel="0" collapsed="false">
      <c r="B11" s="0" t="s">
        <v>52</v>
      </c>
    </row>
    <row r="12" customFormat="false" ht="13.3" hidden="false" customHeight="false" outlineLevel="0" collapsed="false">
      <c r="B12" s="0" t="s">
        <v>39</v>
      </c>
      <c r="C12" s="16" t="n">
        <f aca="false">Foglio2!F36</f>
        <v>19953.63</v>
      </c>
    </row>
    <row r="13" customFormat="false" ht="13.3" hidden="false" customHeight="false" outlineLevel="0" collapsed="false">
      <c r="B13" s="0" t="s">
        <v>53</v>
      </c>
      <c r="C13" s="16" t="n">
        <f aca="false">Foglio2!F4+Foglio2!F5+Foglio2!F6+Foglio2!F7+Foglio2!F3</f>
        <v>99137.2796</v>
      </c>
    </row>
    <row r="14" customFormat="false" ht="13.3" hidden="false" customHeight="false" outlineLevel="0" collapsed="false">
      <c r="B14" s="0" t="s">
        <v>54</v>
      </c>
      <c r="C14" s="21" t="n">
        <f aca="false">Foglio2!F12</f>
        <v>110.68</v>
      </c>
    </row>
    <row r="15" customFormat="false" ht="13.3" hidden="false" customHeight="false" outlineLevel="0" collapsed="false">
      <c r="C15" s="16" t="n">
        <f aca="false">SUM(C12:C14)</f>
        <v>119201.5896</v>
      </c>
      <c r="D15" s="25"/>
    </row>
    <row r="18" customFormat="false" ht="13.3" hidden="false" customHeight="false" outlineLevel="0" collapsed="false">
      <c r="D18" s="0" t="s">
        <v>55</v>
      </c>
      <c r="E18" s="0" t="s">
        <v>56</v>
      </c>
      <c r="F18" s="0" t="s">
        <v>57</v>
      </c>
    </row>
    <row r="19" customFormat="false" ht="28.35" hidden="false" customHeight="false" outlineLevel="0" collapsed="false">
      <c r="B19" s="26" t="s">
        <v>58</v>
      </c>
      <c r="C19" s="0" t="s">
        <v>59</v>
      </c>
      <c r="D19" s="27" t="n">
        <f aca="false">Foglio2!E36</f>
        <v>90698.71</v>
      </c>
      <c r="E19" s="28" t="n">
        <v>12.3</v>
      </c>
      <c r="F19" s="27" t="n">
        <f aca="false">D19*E19/100</f>
        <v>11155.94133</v>
      </c>
    </row>
    <row r="20" customFormat="false" ht="14.9" hidden="false" customHeight="false" outlineLevel="0" collapsed="false">
      <c r="B20" s="26" t="s">
        <v>60</v>
      </c>
      <c r="D20" s="28"/>
      <c r="E20" s="0" t="s">
        <v>61</v>
      </c>
      <c r="F20" s="29"/>
    </row>
    <row r="21" customFormat="false" ht="13.3" hidden="false" customHeight="false" outlineLevel="0" collapsed="false">
      <c r="B21" s="30" t="s">
        <v>62</v>
      </c>
      <c r="D21" s="28"/>
      <c r="E21" s="0" t="s">
        <v>59</v>
      </c>
      <c r="F21" s="31" t="n">
        <f aca="false">F19+F20</f>
        <v>11155.94133</v>
      </c>
    </row>
    <row r="22" customFormat="false" ht="13.3" hidden="false" customHeight="false" outlineLevel="0" collapsed="false">
      <c r="B22" s="30" t="s">
        <v>63</v>
      </c>
      <c r="D22" s="28"/>
      <c r="F22" s="28"/>
    </row>
    <row r="23" customFormat="false" ht="13.3" hidden="false" customHeight="false" outlineLevel="0" collapsed="false">
      <c r="B23" s="32"/>
      <c r="D23" s="28"/>
      <c r="F23" s="28"/>
    </row>
    <row r="24" customFormat="false" ht="28.35" hidden="false" customHeight="false" outlineLevel="0" collapsed="false">
      <c r="B24" s="26" t="s">
        <v>64</v>
      </c>
      <c r="C24" s="0" t="s">
        <v>59</v>
      </c>
      <c r="D24" s="27" t="n">
        <f aca="false">Foglio2!E7</f>
        <v>448750.38</v>
      </c>
      <c r="E24" s="28" t="n">
        <v>12.3</v>
      </c>
      <c r="F24" s="27" t="n">
        <f aca="false">ROUND(D24*E24/100,2)</f>
        <v>55196.3</v>
      </c>
    </row>
    <row r="25" customFormat="false" ht="13.3" hidden="false" customHeight="false" outlineLevel="0" collapsed="false">
      <c r="B25" s="0" t="s">
        <v>65</v>
      </c>
      <c r="C25" s="0" t="s">
        <v>59</v>
      </c>
      <c r="D25" s="27" t="n">
        <v>0</v>
      </c>
      <c r="E25" s="28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26" t="s">
        <v>66</v>
      </c>
      <c r="C26" s="0" t="s">
        <v>59</v>
      </c>
      <c r="D26" s="27" t="n">
        <v>0</v>
      </c>
      <c r="E26" s="28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26" t="s">
        <v>67</v>
      </c>
      <c r="C27" s="0" t="s">
        <v>59</v>
      </c>
      <c r="D27" s="27" t="n">
        <f aca="false">Foglio2!E6</f>
        <v>3000.16</v>
      </c>
      <c r="E27" s="28" t="n">
        <v>4</v>
      </c>
      <c r="F27" s="27" t="n">
        <f aca="false">ROUND(D27*E27/100,2)</f>
        <v>120.01</v>
      </c>
    </row>
    <row r="28" customFormat="false" ht="13.3" hidden="false" customHeight="false" outlineLevel="0" collapsed="false">
      <c r="B28" s="32"/>
      <c r="D28" s="27"/>
      <c r="E28" s="0" t="s">
        <v>61</v>
      </c>
      <c r="F28" s="27" t="n">
        <v>0</v>
      </c>
    </row>
    <row r="29" customFormat="false" ht="28.35" hidden="false" customHeight="false" outlineLevel="0" collapsed="false">
      <c r="B29" s="26" t="s">
        <v>68</v>
      </c>
      <c r="C29" s="0" t="s">
        <v>59</v>
      </c>
      <c r="D29" s="27" t="n">
        <v>0</v>
      </c>
      <c r="E29" s="28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26" t="s">
        <v>69</v>
      </c>
      <c r="C30" s="0" t="s">
        <v>59</v>
      </c>
      <c r="D30" s="27" t="n">
        <v>0</v>
      </c>
      <c r="E30" s="28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26" t="s">
        <v>70</v>
      </c>
      <c r="C31" s="0" t="s">
        <v>59</v>
      </c>
      <c r="D31" s="27" t="n">
        <f aca="false">Foglio2!E3</f>
        <v>912</v>
      </c>
      <c r="E31" s="28" t="n">
        <v>12.3</v>
      </c>
      <c r="F31" s="27" t="n">
        <f aca="false">ROUND(D31*E31/100,2)</f>
        <v>112.18</v>
      </c>
    </row>
    <row r="32" customFormat="false" ht="13.3" hidden="false" customHeight="false" outlineLevel="0" collapsed="false">
      <c r="B32" s="0" t="s">
        <v>71</v>
      </c>
      <c r="C32" s="0" t="s">
        <v>59</v>
      </c>
      <c r="D32" s="27" t="n">
        <v>0</v>
      </c>
      <c r="E32" s="28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26" t="s">
        <v>72</v>
      </c>
      <c r="C33" s="0" t="s">
        <v>59</v>
      </c>
      <c r="D33" s="27" t="n">
        <v>0</v>
      </c>
      <c r="E33" s="28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26" t="s">
        <v>73</v>
      </c>
      <c r="D34" s="27"/>
      <c r="F34" s="27"/>
    </row>
    <row r="35" customFormat="false" ht="28.35" hidden="false" customHeight="false" outlineLevel="0" collapsed="false">
      <c r="B35" s="26" t="s">
        <v>74</v>
      </c>
      <c r="C35" s="0" t="s">
        <v>59</v>
      </c>
      <c r="D35" s="27" t="n">
        <f aca="false">Foglio2!E8</f>
        <v>0</v>
      </c>
      <c r="E35" s="28" t="n">
        <v>12.3</v>
      </c>
      <c r="F35" s="27" t="n">
        <f aca="false">ROUND(D35*E35/100,2)</f>
        <v>0</v>
      </c>
    </row>
    <row r="36" customFormat="false" ht="28.35" hidden="false" customHeight="false" outlineLevel="0" collapsed="false">
      <c r="B36" s="26" t="s">
        <v>75</v>
      </c>
      <c r="C36" s="0" t="s">
        <v>59</v>
      </c>
      <c r="D36" s="27" t="n">
        <v>0</v>
      </c>
      <c r="E36" s="28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26" t="s">
        <v>76</v>
      </c>
      <c r="D37" s="33"/>
      <c r="E37" s="33" t="s">
        <v>61</v>
      </c>
      <c r="F37" s="27" t="n">
        <v>0</v>
      </c>
    </row>
    <row r="38" customFormat="false" ht="28.35" hidden="false" customHeight="false" outlineLevel="0" collapsed="false">
      <c r="B38" s="26" t="s">
        <v>77</v>
      </c>
      <c r="C38" s="0" t="s">
        <v>59</v>
      </c>
      <c r="D38" s="27" t="n">
        <f aca="false">Foglio2!E9</f>
        <v>0</v>
      </c>
      <c r="E38" s="28" t="n">
        <v>12.3</v>
      </c>
      <c r="F38" s="27" t="n">
        <f aca="false">ROUND(D38*E38/100,2)</f>
        <v>0</v>
      </c>
    </row>
    <row r="39" customFormat="false" ht="28.35" hidden="false" customHeight="false" outlineLevel="0" collapsed="false">
      <c r="B39" s="26" t="s">
        <v>78</v>
      </c>
      <c r="C39" s="0" t="s">
        <v>59</v>
      </c>
      <c r="D39" s="27" t="n">
        <v>0</v>
      </c>
      <c r="E39" s="28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61</v>
      </c>
      <c r="F40" s="34"/>
    </row>
    <row r="41" customFormat="false" ht="13.3" hidden="false" customHeight="false" outlineLevel="0" collapsed="false">
      <c r="B41" s="0" t="s">
        <v>79</v>
      </c>
      <c r="E41" s="0" t="s">
        <v>59</v>
      </c>
      <c r="F41" s="31" t="n">
        <f aca="false">SUM(F24:F40)</f>
        <v>55428.49</v>
      </c>
    </row>
    <row r="42" customFormat="false" ht="13.3" hidden="false" customHeight="false" outlineLevel="0" collapsed="false">
      <c r="B42" s="33" t="s">
        <v>80</v>
      </c>
    </row>
    <row r="43" customFormat="false" ht="13.3" hidden="false" customHeight="false" outlineLevel="0" collapsed="false">
      <c r="F43" s="34"/>
    </row>
    <row r="44" customFormat="false" ht="13.3" hidden="false" customHeight="false" outlineLevel="0" collapsed="false">
      <c r="C44" s="33" t="s">
        <v>81</v>
      </c>
      <c r="F44" s="31" t="n">
        <f aca="false">F21+F41</f>
        <v>66584.43133</v>
      </c>
    </row>
    <row r="45" customFormat="false" ht="13.3" hidden="false" customHeight="false" outlineLevel="0" collapsed="false">
      <c r="C45" s="33"/>
    </row>
    <row r="47" customFormat="false" ht="13.3" hidden="false" customHeight="false" outlineLevel="0" collapsed="false">
      <c r="B47" s="0" t="s">
        <v>82</v>
      </c>
      <c r="C47" s="16" t="n">
        <f aca="false">C15-F44</f>
        <v>52617.15827</v>
      </c>
    </row>
    <row r="50" customFormat="false" ht="13.3" hidden="false" customHeight="false" outlineLevel="0" collapsed="false">
      <c r="B50" s="35" t="s">
        <v>83</v>
      </c>
    </row>
    <row r="51" customFormat="false" ht="13.3" hidden="false" customHeight="false" outlineLevel="0" collapsed="false">
      <c r="B51" s="0" t="s">
        <v>37</v>
      </c>
      <c r="C51" s="16" t="n">
        <f aca="false">Foglio2!F37+Foglio2!F38+Foglio2!F39</f>
        <v>4065.48</v>
      </c>
    </row>
    <row r="52" customFormat="false" ht="13.3" hidden="false" customHeight="false" outlineLevel="0" collapsed="false">
      <c r="B52" s="0" t="s">
        <v>84</v>
      </c>
      <c r="C52" s="21" t="n">
        <f aca="false">Foglio2!F10</f>
        <v>1389.28</v>
      </c>
    </row>
    <row r="53" customFormat="false" ht="13.3" hidden="false" customHeight="false" outlineLevel="0" collapsed="false">
      <c r="B53" s="0" t="s">
        <v>85</v>
      </c>
      <c r="C53" s="16" t="n">
        <f aca="false">SUM(C47:C52)</f>
        <v>58071.91827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86</v>
      </c>
      <c r="C55" s="21" t="n">
        <f aca="false">Foglio2!F30+Foglio2!F28</f>
        <v>2267.62</v>
      </c>
    </row>
    <row r="56" customFormat="false" ht="13.3" hidden="false" customHeight="false" outlineLevel="0" collapsed="false">
      <c r="B56" s="0" t="s">
        <v>87</v>
      </c>
      <c r="C56" s="16" t="n">
        <f aca="false">+C53-C55</f>
        <v>55804.29827</v>
      </c>
    </row>
    <row r="60" customFormat="false" ht="13.3" hidden="false" customHeight="false" outlineLevel="0" collapsed="false">
      <c r="B60" s="36" t="s">
        <v>88</v>
      </c>
    </row>
    <row r="62" customFormat="false" ht="13.3" hidden="false" customHeight="false" outlineLevel="0" collapsed="false">
      <c r="B62" s="0" t="s">
        <v>89</v>
      </c>
      <c r="C62" s="16" t="n">
        <f aca="false">C15</f>
        <v>119201.5896</v>
      </c>
    </row>
    <row r="63" customFormat="false" ht="13.3" hidden="false" customHeight="false" outlineLevel="0" collapsed="false">
      <c r="B63" s="0" t="s">
        <v>90</v>
      </c>
      <c r="C63" s="16" t="n">
        <f aca="false">C51</f>
        <v>4065.48</v>
      </c>
    </row>
    <row r="64" customFormat="false" ht="13.3" hidden="false" customHeight="false" outlineLevel="0" collapsed="false">
      <c r="B64" s="0" t="s">
        <v>91</v>
      </c>
      <c r="C64" s="16" t="n">
        <f aca="false">C52</f>
        <v>1389.28</v>
      </c>
    </row>
    <row r="65" customFormat="false" ht="13.3" hidden="false" customHeight="false" outlineLevel="0" collapsed="false">
      <c r="B65" s="0" t="s">
        <v>92</v>
      </c>
      <c r="C65" s="16" t="n">
        <f aca="false">Foglio2!F4+Foglio2!F5</f>
        <v>0</v>
      </c>
    </row>
    <row r="66" customFormat="false" ht="13.3" hidden="false" customHeight="false" outlineLevel="0" collapsed="false">
      <c r="B66" s="0" t="s">
        <v>93</v>
      </c>
      <c r="C66" s="21" t="n">
        <f aca="false">Foglio2!F12</f>
        <v>110.68</v>
      </c>
    </row>
    <row r="67" customFormat="false" ht="13.3" hidden="false" customHeight="false" outlineLevel="0" collapsed="false">
      <c r="B67" s="14" t="s">
        <v>94</v>
      </c>
      <c r="C67" s="16" t="n">
        <f aca="false">SUM(C62:C66)</f>
        <v>124767.0296</v>
      </c>
    </row>
    <row r="68" customFormat="false" ht="13.3" hidden="false" customHeight="false" outlineLevel="0" collapsed="false">
      <c r="B68" s="0" t="s">
        <v>95</v>
      </c>
      <c r="C68" s="16" t="n">
        <f aca="false">F44</f>
        <v>66584.43133</v>
      </c>
    </row>
    <row r="69" customFormat="false" ht="13.3" hidden="false" customHeight="false" outlineLevel="0" collapsed="false">
      <c r="B69" s="0" t="s">
        <v>96</v>
      </c>
      <c r="C69" s="21" t="n">
        <f aca="false">C55</f>
        <v>2267.62</v>
      </c>
    </row>
    <row r="70" customFormat="false" ht="13.3" hidden="false" customHeight="false" outlineLevel="0" collapsed="false">
      <c r="B70" s="36" t="s">
        <v>97</v>
      </c>
      <c r="C70" s="19" t="n">
        <f aca="false">-C67+C68+C69</f>
        <v>-55914.97827</v>
      </c>
      <c r="D70" s="28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2015-11-13T11:43:15Z</cp:lastPrinted>
  <dcterms:modified xsi:type="dcterms:W3CDTF">2015-10-12T14:23:47Z</dcterms:modified>
  <cp:revision>0</cp:revision>
</cp:coreProperties>
</file>