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94" firstSheet="0" activeTab="1"/>
  </bookViews>
  <sheets>
    <sheet name="Foglio2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<sst xmlns="http://schemas.openxmlformats.org/spreadsheetml/2006/main" count="135" uniqueCount="107">
  <si>
    <t>VENDITE</t>
  </si>
  <si>
    <t>RIEPILOGO PER ALIQUOTA</t>
  </si>
  <si>
    <t>IMPONIBILE</t>
  </si>
  <si>
    <t>IVA</t>
  </si>
  <si>
    <t>V.00</t>
  </si>
  <si>
    <t>IVA 12,3% CONF. VINO SOCIO R SP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</si>
  <si>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</si>
  <si>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</si>
  <si>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</si>
  <si>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</si>
  <si>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</si>
  <si>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</si>
  <si>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</si>
  <si>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</si>
  <si>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</si>
  <si>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</si>
  <si>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</si>
  <si>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</si>
  <si>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</si>
  <si>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</si>
  <si>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</si>
  <si>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</si>
  <si>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</si>
  <si>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</si>
  <si>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</si>
  <si>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</si>
  <si>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22% ALIQUOTA ORDIANRIA</t>
  </si>
  <si>
    <t>IVA 10% SOCI REGIME NORMALE</t>
  </si>
  <si>
    <t>INDETRAIBILE 60% ALIQ.22%</t>
  </si>
  <si>
    <t>INDETRAIBILE 100% AL.22%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</si>
  <si>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</si>
  <si>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</si>
  <si>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</si>
  <si>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</si>
  <si>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</si>
  <si>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</si>
  <si>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</si>
  <si>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</si>
  <si>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</si>
  <si>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</si>
  <si>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</si>
  <si>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</si>
  <si>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</si>
  <si>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</si>
  <si>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</si>
  <si>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</si>
  <si>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</si>
  <si>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</si>
  <si>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</si>
  <si>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</si>
  <si>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</si>
  <si>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</si>
  <si>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</si>
  <si>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</si>
  <si>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</si>
  <si>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</si>
  <si>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</si>
  <si>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NOVEMBRE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</si>
  <si>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</si>
  <si>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</si>
  <si>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</si>
  <si>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</si>
  <si>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</si>
  <si>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</si>
  <si>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</si>
  <si>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</si>
  <si>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</si>
  <si>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</si>
  <si>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</si>
  <si>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</si>
  <si>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</si>
  <si>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</si>
  <si>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</si>
  <si>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</si>
  <si>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</si>
  <si>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</si>
  <si>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</si>
  <si>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</si>
  <si>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</si>
  <si>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</si>
  <si>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</si>
  <si>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</si>
  <si>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</si>
  <si>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</si>
  <si>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</si>
  <si>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</si>
  <si>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</si>
  <si>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</si>
  <si>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</si>
  <si>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OK DIFF DI 50,34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</si>
  <si>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</si>
  <si>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</si>
  <si>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</si>
  <si>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</si>
  <si>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</si>
  <si>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Novembre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</si>
  <si>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</si>
  <si>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</si>
  <si>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</si>
  <si>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</si>
  <si>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</si>
  <si>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</si>
  <si>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detraibile (att. Agricola)</t>
  </si>
  <si>
    <t>Iva acquisti att. Commerciale</t>
  </si>
  <si>
    <t>Credito Iva periodo precedente</t>
  </si>
  <si>
    <t>Iva (+) credito, (-) debito</t>
  </si>
  <si>
    <t>Iva a credito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</si>
</sst>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6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8" activeCellId="0" sqref="D8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4.9" hidden="false" customHeight="true" outlineLevel="0" collapsed="false">
      <c r="A4" s="7" t="s">
        <v>6</v>
      </c>
      <c r="B4" s="8"/>
      <c r="C4" s="0" t="n">
        <v>22</v>
      </c>
      <c r="D4" s="0" t="s">
        <v>7</v>
      </c>
      <c r="E4" s="9"/>
      <c r="F4" s="9"/>
      <c r="G4" s="0"/>
    </row>
    <row r="5" customFormat="false" ht="13.3" hidden="false" customHeight="false" outlineLevel="0" collapsed="false">
      <c r="A5" s="7"/>
      <c r="B5" s="8"/>
      <c r="C5" s="0" t="n">
        <v>242</v>
      </c>
      <c r="D5" s="0" t="s">
        <v>8</v>
      </c>
      <c r="E5" s="9"/>
      <c r="F5" s="9"/>
      <c r="G5" s="0"/>
    </row>
    <row r="6" customFormat="false" ht="13.3" hidden="false" customHeight="false" outlineLevel="0" collapsed="false">
      <c r="A6" s="7"/>
      <c r="B6" s="8"/>
      <c r="C6" s="0" t="n">
        <v>410</v>
      </c>
      <c r="D6" s="0" t="s">
        <v>9</v>
      </c>
      <c r="E6" s="9"/>
      <c r="F6" s="9"/>
      <c r="G6" s="0"/>
    </row>
    <row r="7" customFormat="false" ht="13.3" hidden="false" customHeight="false" outlineLevel="0" collapsed="false">
      <c r="A7" s="7"/>
      <c r="B7" s="8"/>
      <c r="C7" s="0" t="n">
        <v>442</v>
      </c>
      <c r="D7" s="0" t="s">
        <v>10</v>
      </c>
      <c r="E7" s="10" t="n">
        <v>99510.18</v>
      </c>
      <c r="F7" s="9" t="n">
        <v>21892.24</v>
      </c>
      <c r="G7" s="0"/>
    </row>
    <row r="8" customFormat="false" ht="13.3" hidden="false" customHeight="false" outlineLevel="0" collapsed="false">
      <c r="A8" s="11"/>
      <c r="B8" s="8"/>
      <c r="C8" s="0" t="n">
        <v>81</v>
      </c>
      <c r="D8" s="0" t="s">
        <v>11</v>
      </c>
      <c r="E8" s="9"/>
      <c r="F8" s="9"/>
      <c r="G8" s="0"/>
    </row>
    <row r="9" customFormat="false" ht="13.3" hidden="false" customHeight="false" outlineLevel="0" collapsed="false">
      <c r="A9" s="11"/>
      <c r="B9" s="8"/>
      <c r="C9" s="0" t="n">
        <v>88</v>
      </c>
      <c r="D9" s="0" t="s">
        <v>12</v>
      </c>
      <c r="E9" s="10" t="n">
        <v>672000</v>
      </c>
      <c r="F9" s="9"/>
      <c r="G9" s="0"/>
    </row>
    <row r="10" customFormat="false" ht="13.3" hidden="false" customHeight="false" outlineLevel="0" collapsed="false">
      <c r="A10" s="11"/>
      <c r="B10" s="8"/>
      <c r="C10" s="0" t="s">
        <v>13</v>
      </c>
      <c r="D10" s="0" t="s">
        <v>14</v>
      </c>
      <c r="E10" s="9" t="n">
        <v>210</v>
      </c>
      <c r="F10" s="9"/>
      <c r="G10" s="0"/>
    </row>
    <row r="11" customFormat="false" ht="13.3" hidden="false" customHeight="false" outlineLevel="0" collapsed="false">
      <c r="A11" s="12" t="s">
        <v>15</v>
      </c>
      <c r="B11" s="5" t="s">
        <v>16</v>
      </c>
      <c r="C11" s="0" t="n">
        <v>542</v>
      </c>
      <c r="D11" s="0" t="s">
        <v>17</v>
      </c>
      <c r="E11" s="9" t="n">
        <v>9600.93</v>
      </c>
      <c r="F11" s="9" t="n">
        <v>2112.2</v>
      </c>
      <c r="G11" s="0"/>
    </row>
    <row r="12" customFormat="false" ht="13.3" hidden="false" customHeight="false" outlineLevel="0" collapsed="false">
      <c r="A12" s="12"/>
      <c r="B12" s="5" t="s">
        <v>18</v>
      </c>
      <c r="C12" s="0" t="n">
        <v>581</v>
      </c>
      <c r="D12" s="0" t="s">
        <v>11</v>
      </c>
      <c r="E12" s="9" t="n">
        <v>3264.4</v>
      </c>
      <c r="F12" s="6"/>
      <c r="G12" s="0"/>
    </row>
    <row r="13" customFormat="false" ht="13.3" hidden="false" customHeight="false" outlineLevel="0" collapsed="false">
      <c r="A13" s="0" t="s">
        <v>6</v>
      </c>
      <c r="B13" s="5" t="s">
        <v>19</v>
      </c>
      <c r="C13" s="13" t="s">
        <v>20</v>
      </c>
      <c r="D13" s="0" t="s">
        <v>21</v>
      </c>
      <c r="E13" s="14" t="n">
        <v>228.8</v>
      </c>
      <c r="F13" s="14" t="n">
        <v>50.34</v>
      </c>
      <c r="G13" s="0"/>
    </row>
    <row r="14" customFormat="false" ht="13.3" hidden="false" customHeight="false" outlineLevel="0" collapsed="false">
      <c r="E14" s="15" t="n">
        <f aca="false">SUM(E3:E13)</f>
        <v>784814.31</v>
      </c>
      <c r="F14" s="15" t="n">
        <f aca="false">SUM(F3:F13)</f>
        <v>24054.78</v>
      </c>
      <c r="G14" s="0"/>
    </row>
    <row r="15" customFormat="false" ht="13.3" hidden="false" customHeight="false" outlineLevel="0" collapsed="false">
      <c r="E15" s="16"/>
      <c r="F15" s="16"/>
      <c r="G15" s="0"/>
    </row>
    <row r="16" customFormat="false" ht="13.3" hidden="false" customHeight="false" outlineLevel="0" collapsed="false">
      <c r="A16" s="2" t="s">
        <v>22</v>
      </c>
      <c r="B16" s="2"/>
      <c r="C16" s="2"/>
      <c r="D16" s="2"/>
      <c r="E16" s="2"/>
      <c r="F16" s="2"/>
      <c r="G16" s="0"/>
    </row>
    <row r="17" customFormat="false" ht="13.3" hidden="false" customHeight="false" outlineLevel="0" collapsed="false">
      <c r="B17" s="5" t="s">
        <v>23</v>
      </c>
      <c r="C17" s="0" t="n">
        <v>44</v>
      </c>
      <c r="D17" s="0" t="s">
        <v>24</v>
      </c>
      <c r="E17" s="17"/>
      <c r="F17" s="17"/>
      <c r="G17" s="17"/>
    </row>
    <row r="18" customFormat="false" ht="13.3" hidden="false" customHeight="false" outlineLevel="0" collapsed="false">
      <c r="A18" s="2" t="s">
        <v>6</v>
      </c>
      <c r="C18" s="0" t="n">
        <v>10</v>
      </c>
      <c r="D18" s="0" t="s">
        <v>25</v>
      </c>
      <c r="E18" s="17" t="n">
        <v>46.18</v>
      </c>
      <c r="F18" s="17" t="n">
        <v>4.62</v>
      </c>
      <c r="G18" s="17"/>
    </row>
    <row r="19" customFormat="false" ht="13.3" hidden="false" customHeight="false" outlineLevel="0" collapsed="false">
      <c r="A19" s="2"/>
      <c r="C19" s="0" t="n">
        <v>22</v>
      </c>
      <c r="D19" s="0" t="s">
        <v>26</v>
      </c>
      <c r="E19" s="17" t="n">
        <v>59579.59</v>
      </c>
      <c r="F19" s="17" t="n">
        <v>13107.54</v>
      </c>
    </row>
    <row r="20" customFormat="false" ht="13.3" hidden="false" customHeight="false" outlineLevel="0" collapsed="false">
      <c r="A20" s="2"/>
      <c r="C20" s="0" t="n">
        <v>30</v>
      </c>
      <c r="D20" s="0" t="s">
        <v>27</v>
      </c>
      <c r="E20" s="17"/>
      <c r="F20" s="17"/>
    </row>
    <row r="21" customFormat="false" ht="13.3" hidden="false" customHeight="false" outlineLevel="0" collapsed="false">
      <c r="A21" s="2"/>
      <c r="C21" s="0" t="n">
        <v>68</v>
      </c>
      <c r="D21" s="0" t="s">
        <v>28</v>
      </c>
      <c r="E21" s="15" t="n">
        <v>394.83</v>
      </c>
      <c r="F21" s="15" t="n">
        <v>86.86</v>
      </c>
    </row>
    <row r="22" customFormat="false" ht="13.3" hidden="false" customHeight="false" outlineLevel="0" collapsed="false">
      <c r="A22" s="2"/>
      <c r="C22" s="0" t="n">
        <v>77</v>
      </c>
      <c r="D22" s="0" t="s">
        <v>29</v>
      </c>
      <c r="E22" s="15"/>
      <c r="F22" s="15"/>
    </row>
    <row r="23" customFormat="false" ht="13.3" hidden="false" customHeight="false" outlineLevel="0" collapsed="false">
      <c r="A23" s="2"/>
      <c r="C23" s="0" t="n">
        <v>85</v>
      </c>
      <c r="D23" s="0" t="s">
        <v>30</v>
      </c>
      <c r="E23" s="15" t="n">
        <v>138.92</v>
      </c>
      <c r="F23" s="16"/>
    </row>
    <row r="24" customFormat="false" ht="13.3" hidden="false" customHeight="false" outlineLevel="0" collapsed="false">
      <c r="A24" s="2"/>
      <c r="C24" s="0" t="n">
        <v>94</v>
      </c>
      <c r="D24" s="0" t="s">
        <v>31</v>
      </c>
      <c r="E24" s="15" t="n">
        <v>2155.56</v>
      </c>
      <c r="F24" s="16"/>
    </row>
    <row r="25" customFormat="false" ht="13.3" hidden="false" customHeight="false" outlineLevel="0" collapsed="false">
      <c r="A25" s="2"/>
      <c r="C25" s="0" t="n">
        <v>96</v>
      </c>
      <c r="D25" s="0" t="s">
        <v>32</v>
      </c>
      <c r="E25" s="15" t="n">
        <v>325.94</v>
      </c>
      <c r="F25" s="16"/>
    </row>
    <row r="26" customFormat="false" ht="13.3" hidden="false" customHeight="false" outlineLevel="0" collapsed="false">
      <c r="A26" s="2"/>
      <c r="C26" s="0" t="n">
        <v>97</v>
      </c>
      <c r="D26" s="0" t="s">
        <v>33</v>
      </c>
      <c r="E26" s="15"/>
      <c r="F26" s="16"/>
    </row>
    <row r="27" customFormat="false" ht="13.3" hidden="false" customHeight="false" outlineLevel="0" collapsed="false">
      <c r="A27" s="2"/>
      <c r="C27" s="0" t="n">
        <v>98</v>
      </c>
      <c r="D27" s="0" t="s">
        <v>34</v>
      </c>
      <c r="E27" s="15" t="n">
        <v>4160</v>
      </c>
      <c r="F27" s="16"/>
    </row>
    <row r="28" customFormat="false" ht="13.3" hidden="false" customHeight="false" outlineLevel="0" collapsed="false">
      <c r="A28" s="2"/>
      <c r="C28" s="0" t="n">
        <v>99</v>
      </c>
      <c r="D28" s="0" t="s">
        <v>35</v>
      </c>
      <c r="E28" s="15"/>
      <c r="F28" s="16"/>
    </row>
    <row r="29" customFormat="false" ht="13.3" hidden="false" customHeight="false" outlineLevel="0" collapsed="false">
      <c r="A29" s="2"/>
      <c r="C29" s="0" t="n">
        <v>122</v>
      </c>
      <c r="D29" s="0" t="s">
        <v>36</v>
      </c>
      <c r="E29" s="15" t="n">
        <v>228.8</v>
      </c>
      <c r="F29" s="15" t="n">
        <v>50.34</v>
      </c>
    </row>
    <row r="30" customFormat="false" ht="13.3" hidden="false" customHeight="false" outlineLevel="0" collapsed="false">
      <c r="A30" s="2"/>
      <c r="C30" s="0" t="n">
        <v>222</v>
      </c>
      <c r="D30" s="0" t="s">
        <v>37</v>
      </c>
      <c r="E30" s="15"/>
      <c r="F30" s="15"/>
    </row>
    <row r="31" customFormat="false" ht="13.3" hidden="false" customHeight="false" outlineLevel="0" collapsed="false">
      <c r="A31" s="2"/>
      <c r="C31" s="0" t="n">
        <v>504</v>
      </c>
      <c r="D31" s="0" t="s">
        <v>38</v>
      </c>
      <c r="E31" s="15"/>
      <c r="F31" s="15"/>
    </row>
    <row r="32" customFormat="false" ht="13.3" hidden="false" customHeight="false" outlineLevel="0" collapsed="false">
      <c r="A32" s="2"/>
      <c r="C32" s="0" t="n">
        <v>322</v>
      </c>
      <c r="D32" s="0" t="s">
        <v>39</v>
      </c>
      <c r="E32" s="15"/>
      <c r="F32" s="15"/>
    </row>
    <row r="33" customFormat="false" ht="13.3" hidden="false" customHeight="false" outlineLevel="0" collapsed="false">
      <c r="A33" s="2"/>
      <c r="B33" s="0" t="s">
        <v>40</v>
      </c>
      <c r="C33" s="0" t="n">
        <v>24</v>
      </c>
      <c r="D33" s="0" t="s">
        <v>41</v>
      </c>
      <c r="E33" s="15" t="n">
        <v>17307.69</v>
      </c>
      <c r="F33" s="15" t="n">
        <v>692.31</v>
      </c>
    </row>
    <row r="34" customFormat="false" ht="13.3" hidden="false" customHeight="false" outlineLevel="0" collapsed="false">
      <c r="A34" s="2"/>
      <c r="C34" s="0" t="n">
        <v>30</v>
      </c>
      <c r="D34" s="0" t="s">
        <v>27</v>
      </c>
      <c r="E34" s="15" t="n">
        <v>190909.08</v>
      </c>
      <c r="F34" s="15" t="n">
        <v>19090.92</v>
      </c>
    </row>
    <row r="35" customFormat="false" ht="13.3" hidden="false" customHeight="false" outlineLevel="0" collapsed="false">
      <c r="A35" s="18" t="s">
        <v>15</v>
      </c>
      <c r="C35" s="0" t="n">
        <v>522</v>
      </c>
      <c r="D35" s="0" t="s">
        <v>42</v>
      </c>
      <c r="E35" s="15" t="n">
        <v>16482.14</v>
      </c>
      <c r="F35" s="15" t="n">
        <v>3626.07</v>
      </c>
    </row>
    <row r="36" customFormat="false" ht="13.3" hidden="false" customHeight="false" outlineLevel="0" collapsed="false">
      <c r="A36" s="18"/>
      <c r="C36" s="0" t="n">
        <v>85</v>
      </c>
      <c r="D36" s="0" t="s">
        <v>30</v>
      </c>
      <c r="E36" s="19"/>
      <c r="F36" s="19"/>
    </row>
    <row r="37" customFormat="false" ht="13.3" hidden="false" customHeight="false" outlineLevel="0" collapsed="false">
      <c r="A37" s="18"/>
      <c r="E37" s="15" t="n">
        <f aca="false">SUM(E17:E36)</f>
        <v>291728.73</v>
      </c>
      <c r="F37" s="15" t="n">
        <f aca="false">SUM(F18:F35)</f>
        <v>36658.66</v>
      </c>
    </row>
    <row r="38" customFormat="false" ht="13.3" hidden="false" customHeight="false" outlineLevel="0" collapsed="false">
      <c r="E38" s="16"/>
      <c r="F38" s="16"/>
    </row>
    <row r="39" customFormat="false" ht="13.3" hidden="false" customHeight="false" outlineLevel="0" collapsed="false">
      <c r="E39" s="16"/>
      <c r="F39" s="16"/>
    </row>
    <row r="40" customFormat="false" ht="13.3" hidden="false" customHeight="false" outlineLevel="0" collapsed="false">
      <c r="A40" s="2" t="s">
        <v>43</v>
      </c>
      <c r="B40" s="2"/>
      <c r="C40" s="2"/>
      <c r="D40" s="2"/>
      <c r="E40" s="2"/>
      <c r="F40" s="2"/>
    </row>
    <row r="41" customFormat="false" ht="13.3" hidden="false" customHeight="false" outlineLevel="0" collapsed="false">
      <c r="A41" s="5"/>
      <c r="B41" s="5"/>
      <c r="C41" s="5"/>
      <c r="D41" s="5"/>
      <c r="E41" s="4"/>
      <c r="F41" s="4"/>
    </row>
    <row r="42" customFormat="false" ht="13.3" hidden="false" customHeight="false" outlineLevel="0" collapsed="false">
      <c r="A42" s="0" t="s">
        <v>44</v>
      </c>
      <c r="C42" s="0" t="n">
        <v>442</v>
      </c>
      <c r="D42" s="0" t="s">
        <v>45</v>
      </c>
      <c r="E42" s="20" t="n">
        <v>82712.19</v>
      </c>
      <c r="F42" s="15" t="n">
        <v>18196.6</v>
      </c>
    </row>
    <row r="43" customFormat="false" ht="13.3" hidden="false" customHeight="false" outlineLevel="0" collapsed="false">
      <c r="A43" s="2" t="s">
        <v>46</v>
      </c>
      <c r="C43" s="0" t="n">
        <v>529</v>
      </c>
      <c r="D43" s="0" t="s">
        <v>47</v>
      </c>
      <c r="E43" s="15" t="n">
        <v>1059.59</v>
      </c>
      <c r="F43" s="15" t="n">
        <v>42.39</v>
      </c>
    </row>
    <row r="44" customFormat="false" ht="13.3" hidden="false" customHeight="false" outlineLevel="0" collapsed="false">
      <c r="A44" s="2"/>
      <c r="C44" s="0" t="n">
        <v>530</v>
      </c>
      <c r="D44" s="0" t="s">
        <v>48</v>
      </c>
      <c r="E44" s="15" t="n">
        <v>15.9</v>
      </c>
      <c r="F44" s="15" t="n">
        <v>1.6</v>
      </c>
    </row>
    <row r="45" customFormat="false" ht="13.3" hidden="false" customHeight="false" outlineLevel="0" collapsed="false">
      <c r="A45" s="2"/>
      <c r="C45" s="0" t="n">
        <v>542</v>
      </c>
      <c r="D45" s="0" t="s">
        <v>49</v>
      </c>
      <c r="E45" s="19" t="n">
        <v>14598.3</v>
      </c>
      <c r="F45" s="19" t="n">
        <v>3211.66</v>
      </c>
    </row>
    <row r="46" customFormat="false" ht="13.3" hidden="false" customHeight="false" outlineLevel="0" collapsed="false">
      <c r="E46" s="15" t="n">
        <f aca="false">SUM(E42:E45)</f>
        <v>98385.98</v>
      </c>
      <c r="F46" s="15" t="n">
        <f aca="false">SUM(F42:F45)</f>
        <v>21452.25</v>
      </c>
    </row>
  </sheetData>
  <mergeCells count="7">
    <mergeCell ref="B1:E1"/>
    <mergeCell ref="A4:A7"/>
    <mergeCell ref="A11:A12"/>
    <mergeCell ref="A16:F16"/>
    <mergeCell ref="A18:A32"/>
    <mergeCell ref="A40:F40"/>
    <mergeCell ref="A43:A4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536"/>
  <sheetViews>
    <sheetView windowProtection="false" showFormulas="false" showGridLines="true" showRowColHeaders="true" showZeros="true" rightToLeft="false" tabSelected="true" showOutlineSymbols="true" defaultGridColor="true" view="normal" topLeftCell="B46" colorId="64" zoomScale="100" zoomScaleNormal="100" zoomScalePageLayoutView="100" workbookViewId="0">
      <selection pane="topLeft" activeCell="H59" activeCellId="0" sqref="H59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50</v>
      </c>
      <c r="C1" s="5" t="s">
        <v>2</v>
      </c>
    </row>
    <row r="2" customFormat="false" ht="13.3" hidden="false" customHeight="false" outlineLevel="0" collapsed="false">
      <c r="B2" s="0" t="s">
        <v>51</v>
      </c>
      <c r="C2" s="21" t="n">
        <f aca="false">Foglio2!E3</f>
        <v>0</v>
      </c>
    </row>
    <row r="3" customFormat="false" ht="13.3" hidden="false" customHeight="false" outlineLevel="0" collapsed="false">
      <c r="B3" s="0" t="s">
        <v>52</v>
      </c>
      <c r="C3" s="21" t="n">
        <v>0</v>
      </c>
      <c r="D3" s="21"/>
    </row>
    <row r="4" customFormat="false" ht="13.3" hidden="false" customHeight="false" outlineLevel="0" collapsed="false">
      <c r="B4" s="0" t="s">
        <v>53</v>
      </c>
      <c r="C4" s="21" t="n">
        <f aca="false">Foglio2!E9</f>
        <v>672000</v>
      </c>
    </row>
    <row r="5" customFormat="false" ht="13.3" hidden="false" customHeight="false" outlineLevel="0" collapsed="false">
      <c r="B5" s="0" t="s">
        <v>54</v>
      </c>
      <c r="C5" s="9" t="n">
        <f aca="false">Foglio2!E13</f>
        <v>228.8</v>
      </c>
    </row>
    <row r="6" customFormat="false" ht="13.3" hidden="false" customHeight="false" outlineLevel="0" collapsed="false">
      <c r="B6" s="0" t="s">
        <v>9</v>
      </c>
      <c r="C6" s="9" t="n">
        <f aca="false">Foglio2!E6</f>
        <v>0</v>
      </c>
    </row>
    <row r="7" customFormat="false" ht="13.3" hidden="false" customHeight="false" outlineLevel="0" collapsed="false">
      <c r="B7" s="0" t="s">
        <v>55</v>
      </c>
      <c r="C7" s="14" t="n">
        <f aca="false">Foglio2!E7+Foglio2!E42</f>
        <v>182222.37</v>
      </c>
    </row>
    <row r="8" customFormat="false" ht="13.3" hidden="false" customHeight="false" outlineLevel="0" collapsed="false">
      <c r="C8" s="10" t="n">
        <f aca="false">SUM(C2:C7)</f>
        <v>854451.17</v>
      </c>
    </row>
    <row r="10" customFormat="false" ht="13.3" hidden="false" customHeight="false" outlineLevel="0" collapsed="false">
      <c r="B10" s="0" t="s">
        <v>56</v>
      </c>
      <c r="C10" s="0" t="s">
        <v>57</v>
      </c>
    </row>
    <row r="11" customFormat="false" ht="13.3" hidden="false" customHeight="false" outlineLevel="0" collapsed="false">
      <c r="B11" s="0" t="s">
        <v>58</v>
      </c>
    </row>
    <row r="12" customFormat="false" ht="13.3" hidden="false" customHeight="false" outlineLevel="0" collapsed="false">
      <c r="B12" s="0" t="s">
        <v>45</v>
      </c>
      <c r="C12" s="15" t="n">
        <f aca="false">Foglio2!F42</f>
        <v>18196.6</v>
      </c>
    </row>
    <row r="13" customFormat="false" ht="13.3" hidden="false" customHeight="false" outlineLevel="0" collapsed="false">
      <c r="B13" s="0" t="s">
        <v>59</v>
      </c>
      <c r="C13" s="15" t="n">
        <f aca="false">Foglio2!F4+Foglio2!F5+Foglio2!F6+Foglio2!F7+Foglio2!F3</f>
        <v>21892.24</v>
      </c>
    </row>
    <row r="14" customFormat="false" ht="13.3" hidden="false" customHeight="false" outlineLevel="0" collapsed="false">
      <c r="B14" s="0" t="s">
        <v>60</v>
      </c>
      <c r="C14" s="19" t="n">
        <f aca="false">Foglio2!F13</f>
        <v>50.34</v>
      </c>
    </row>
    <row r="15" customFormat="false" ht="13.3" hidden="false" customHeight="false" outlineLevel="0" collapsed="false">
      <c r="C15" s="15" t="n">
        <f aca="false">SUM(C12:C14)</f>
        <v>40139.18</v>
      </c>
      <c r="D15" s="22"/>
    </row>
    <row r="18" customFormat="false" ht="13.3" hidden="false" customHeight="false" outlineLevel="0" collapsed="false">
      <c r="D18" s="0" t="s">
        <v>61</v>
      </c>
      <c r="E18" s="0" t="s">
        <v>62</v>
      </c>
      <c r="F18" s="0" t="s">
        <v>63</v>
      </c>
    </row>
    <row r="19" customFormat="false" ht="28.35" hidden="false" customHeight="false" outlineLevel="0" collapsed="false">
      <c r="B19" s="23" t="s">
        <v>64</v>
      </c>
      <c r="C19" s="0" t="s">
        <v>65</v>
      </c>
      <c r="D19" s="24" t="n">
        <f aca="false">Foglio2!E42</f>
        <v>82712.19</v>
      </c>
      <c r="E19" s="25" t="n">
        <v>12.3</v>
      </c>
      <c r="F19" s="24" t="n">
        <f aca="false">D19*E19/100</f>
        <v>10173.59937</v>
      </c>
    </row>
    <row r="20" customFormat="false" ht="14.9" hidden="false" customHeight="false" outlineLevel="0" collapsed="false">
      <c r="B20" s="23" t="s">
        <v>66</v>
      </c>
      <c r="D20" s="25"/>
      <c r="E20" s="0" t="s">
        <v>67</v>
      </c>
      <c r="F20" s="26"/>
    </row>
    <row r="21" customFormat="false" ht="13.3" hidden="false" customHeight="false" outlineLevel="0" collapsed="false">
      <c r="B21" s="27" t="s">
        <v>68</v>
      </c>
      <c r="D21" s="25"/>
      <c r="E21" s="0" t="s">
        <v>65</v>
      </c>
      <c r="F21" s="28" t="n">
        <f aca="false">F19+F20</f>
        <v>10173.59937</v>
      </c>
    </row>
    <row r="22" customFormat="false" ht="13.3" hidden="false" customHeight="false" outlineLevel="0" collapsed="false">
      <c r="B22" s="27" t="s">
        <v>69</v>
      </c>
      <c r="D22" s="25"/>
      <c r="F22" s="25"/>
    </row>
    <row r="23" customFormat="false" ht="13.3" hidden="false" customHeight="false" outlineLevel="0" collapsed="false">
      <c r="B23" s="29"/>
      <c r="D23" s="25"/>
      <c r="F23" s="25"/>
    </row>
    <row r="24" customFormat="false" ht="28.35" hidden="false" customHeight="false" outlineLevel="0" collapsed="false">
      <c r="B24" s="23" t="s">
        <v>70</v>
      </c>
      <c r="C24" s="0" t="s">
        <v>65</v>
      </c>
      <c r="D24" s="24" t="n">
        <f aca="false">Foglio2!E7</f>
        <v>99510.18</v>
      </c>
      <c r="E24" s="25" t="n">
        <v>12.3</v>
      </c>
      <c r="F24" s="24" t="n">
        <f aca="false">ROUND(D24*E24/100,2)</f>
        <v>12239.75</v>
      </c>
    </row>
    <row r="25" customFormat="false" ht="13.3" hidden="false" customHeight="false" outlineLevel="0" collapsed="false">
      <c r="B25" s="0" t="s">
        <v>71</v>
      </c>
      <c r="C25" s="0" t="s">
        <v>65</v>
      </c>
      <c r="D25" s="24" t="n">
        <v>0</v>
      </c>
      <c r="E25" s="25" t="n">
        <v>12.3</v>
      </c>
      <c r="F25" s="24" t="n">
        <f aca="false">ROUND(D25*E25/100,2)</f>
        <v>0</v>
      </c>
    </row>
    <row r="26" customFormat="false" ht="28.35" hidden="false" customHeight="false" outlineLevel="0" collapsed="false">
      <c r="B26" s="23" t="s">
        <v>72</v>
      </c>
      <c r="C26" s="0" t="s">
        <v>65</v>
      </c>
      <c r="D26" s="24" t="n">
        <v>0</v>
      </c>
      <c r="E26" s="25" t="n">
        <v>12.3</v>
      </c>
      <c r="F26" s="24" t="n">
        <f aca="false">ROUND(D26*E26/100,2)</f>
        <v>0</v>
      </c>
    </row>
    <row r="27" customFormat="false" ht="28.35" hidden="false" customHeight="false" outlineLevel="0" collapsed="false">
      <c r="B27" s="23" t="s">
        <v>73</v>
      </c>
      <c r="C27" s="0" t="s">
        <v>65</v>
      </c>
      <c r="D27" s="24" t="n">
        <f aca="false">Foglio2!E6</f>
        <v>0</v>
      </c>
      <c r="E27" s="25" t="n">
        <v>4</v>
      </c>
      <c r="F27" s="24" t="n">
        <f aca="false">ROUND(D27*E27/100,2)</f>
        <v>0</v>
      </c>
    </row>
    <row r="28" customFormat="false" ht="13.3" hidden="false" customHeight="false" outlineLevel="0" collapsed="false">
      <c r="B28" s="29"/>
      <c r="D28" s="24"/>
      <c r="E28" s="0" t="s">
        <v>67</v>
      </c>
      <c r="F28" s="24" t="n">
        <v>0</v>
      </c>
    </row>
    <row r="29" customFormat="false" ht="28.35" hidden="false" customHeight="false" outlineLevel="0" collapsed="false">
      <c r="B29" s="23" t="s">
        <v>74</v>
      </c>
      <c r="C29" s="0" t="s">
        <v>65</v>
      </c>
      <c r="D29" s="24" t="n">
        <v>0</v>
      </c>
      <c r="E29" s="25" t="n">
        <v>4</v>
      </c>
      <c r="F29" s="24" t="n">
        <f aca="false">ROUND(D29*E29/100,2)</f>
        <v>0</v>
      </c>
    </row>
    <row r="30" customFormat="false" ht="28.35" hidden="false" customHeight="false" outlineLevel="0" collapsed="false">
      <c r="B30" s="23" t="s">
        <v>75</v>
      </c>
      <c r="C30" s="0" t="s">
        <v>65</v>
      </c>
      <c r="D30" s="24" t="n">
        <v>0</v>
      </c>
      <c r="E30" s="25" t="n">
        <v>4</v>
      </c>
      <c r="F30" s="24" t="n">
        <f aca="false">ROUND(D30*E30/100,2)</f>
        <v>0</v>
      </c>
    </row>
    <row r="31" customFormat="false" ht="28.35" hidden="false" customHeight="false" outlineLevel="0" collapsed="false">
      <c r="B31" s="23" t="s">
        <v>76</v>
      </c>
      <c r="C31" s="0" t="s">
        <v>65</v>
      </c>
      <c r="D31" s="24" t="n">
        <f aca="false">Foglio2!E3</f>
        <v>0</v>
      </c>
      <c r="E31" s="25" t="n">
        <v>12.3</v>
      </c>
      <c r="F31" s="24" t="n">
        <f aca="false">ROUND(D31*E31/100,2)</f>
        <v>0</v>
      </c>
    </row>
    <row r="32" customFormat="false" ht="13.3" hidden="false" customHeight="false" outlineLevel="0" collapsed="false">
      <c r="B32" s="0" t="s">
        <v>77</v>
      </c>
      <c r="C32" s="0" t="s">
        <v>65</v>
      </c>
      <c r="D32" s="24" t="n">
        <v>0</v>
      </c>
      <c r="E32" s="25" t="n">
        <v>12.3</v>
      </c>
      <c r="F32" s="24" t="n">
        <f aca="false">ROUND(D32*E32/100,2)</f>
        <v>0</v>
      </c>
    </row>
    <row r="33" customFormat="false" ht="28.35" hidden="false" customHeight="false" outlineLevel="0" collapsed="false">
      <c r="B33" s="23" t="s">
        <v>78</v>
      </c>
      <c r="C33" s="0" t="s">
        <v>65</v>
      </c>
      <c r="D33" s="24" t="n">
        <v>0</v>
      </c>
      <c r="E33" s="25" t="n">
        <v>4</v>
      </c>
      <c r="F33" s="24" t="n">
        <f aca="false">ROUND(D33*E33/100,2)</f>
        <v>0</v>
      </c>
    </row>
    <row r="34" customFormat="false" ht="14.9" hidden="false" customHeight="false" outlineLevel="0" collapsed="false">
      <c r="B34" s="23" t="s">
        <v>79</v>
      </c>
      <c r="D34" s="24"/>
      <c r="F34" s="24"/>
    </row>
    <row r="35" customFormat="false" ht="28.35" hidden="false" customHeight="false" outlineLevel="0" collapsed="false">
      <c r="B35" s="23" t="s">
        <v>80</v>
      </c>
      <c r="C35" s="0" t="s">
        <v>65</v>
      </c>
      <c r="D35" s="24" t="n">
        <f aca="false">Foglio2!E8</f>
        <v>0</v>
      </c>
      <c r="E35" s="25" t="n">
        <v>12.3</v>
      </c>
      <c r="F35" s="24" t="n">
        <f aca="false">ROUND(D35*E35/100,2)</f>
        <v>0</v>
      </c>
    </row>
    <row r="36" customFormat="false" ht="28.35" hidden="false" customHeight="false" outlineLevel="0" collapsed="false">
      <c r="B36" s="23" t="s">
        <v>81</v>
      </c>
      <c r="C36" s="0" t="s">
        <v>65</v>
      </c>
      <c r="D36" s="24" t="n">
        <v>0</v>
      </c>
      <c r="E36" s="25" t="n">
        <v>12.3</v>
      </c>
      <c r="F36" s="24" t="n">
        <f aca="false">ROUND(D36*E36/100,2)</f>
        <v>0</v>
      </c>
    </row>
    <row r="37" customFormat="false" ht="14.9" hidden="false" customHeight="false" outlineLevel="0" collapsed="false">
      <c r="B37" s="23" t="s">
        <v>82</v>
      </c>
      <c r="D37" s="30"/>
      <c r="E37" s="30" t="s">
        <v>67</v>
      </c>
      <c r="F37" s="24" t="n">
        <v>0</v>
      </c>
    </row>
    <row r="38" customFormat="false" ht="28.35" hidden="false" customHeight="false" outlineLevel="0" collapsed="false">
      <c r="B38" s="23" t="s">
        <v>83</v>
      </c>
      <c r="C38" s="0" t="s">
        <v>65</v>
      </c>
      <c r="D38" s="24" t="n">
        <f aca="false">Foglio2!E9</f>
        <v>672000</v>
      </c>
      <c r="E38" s="25" t="n">
        <v>12.3</v>
      </c>
      <c r="F38" s="24" t="n">
        <f aca="false">ROUND(D38*E38/100,2)</f>
        <v>82656</v>
      </c>
    </row>
    <row r="39" customFormat="false" ht="28.35" hidden="false" customHeight="false" outlineLevel="0" collapsed="false">
      <c r="B39" s="23" t="s">
        <v>84</v>
      </c>
      <c r="C39" s="0" t="s">
        <v>65</v>
      </c>
      <c r="D39" s="24" t="n">
        <v>0</v>
      </c>
      <c r="E39" s="25" t="n">
        <v>4</v>
      </c>
      <c r="F39" s="24" t="n">
        <f aca="false">ROUND(D39*E39/100,2)</f>
        <v>0</v>
      </c>
    </row>
    <row r="40" customFormat="false" ht="13.3" hidden="false" customHeight="false" outlineLevel="0" collapsed="false">
      <c r="E40" s="0" t="s">
        <v>67</v>
      </c>
      <c r="F40" s="31"/>
    </row>
    <row r="41" customFormat="false" ht="13.3" hidden="false" customHeight="false" outlineLevel="0" collapsed="false">
      <c r="B41" s="0" t="s">
        <v>85</v>
      </c>
      <c r="E41" s="0" t="s">
        <v>65</v>
      </c>
      <c r="F41" s="28" t="n">
        <f aca="false">SUM(F24:F40)</f>
        <v>94895.75</v>
      </c>
    </row>
    <row r="42" customFormat="false" ht="13.3" hidden="false" customHeight="false" outlineLevel="0" collapsed="false">
      <c r="B42" s="30" t="s">
        <v>86</v>
      </c>
    </row>
    <row r="43" customFormat="false" ht="13.3" hidden="false" customHeight="false" outlineLevel="0" collapsed="false">
      <c r="F43" s="31"/>
    </row>
    <row r="44" customFormat="false" ht="13.3" hidden="false" customHeight="false" outlineLevel="0" collapsed="false">
      <c r="C44" s="30" t="s">
        <v>87</v>
      </c>
      <c r="F44" s="28" t="n">
        <f aca="false">F21+F41</f>
        <v>105069.34937</v>
      </c>
    </row>
    <row r="45" customFormat="false" ht="13.3" hidden="false" customHeight="false" outlineLevel="0" collapsed="false">
      <c r="C45" s="30"/>
    </row>
    <row r="47" customFormat="false" ht="13.3" hidden="false" customHeight="false" outlineLevel="0" collapsed="false">
      <c r="B47" s="0" t="s">
        <v>88</v>
      </c>
      <c r="C47" s="15" t="n">
        <f aca="false">C15-F44</f>
        <v>-64930.16937</v>
      </c>
      <c r="D47" s="0" t="s">
        <v>89</v>
      </c>
    </row>
    <row r="50" customFormat="false" ht="13.3" hidden="false" customHeight="false" outlineLevel="0" collapsed="false">
      <c r="B50" s="32" t="s">
        <v>90</v>
      </c>
    </row>
    <row r="51" customFormat="false" ht="13.3" hidden="false" customHeight="false" outlineLevel="0" collapsed="false">
      <c r="B51" s="0" t="s">
        <v>43</v>
      </c>
      <c r="C51" s="15" t="n">
        <f aca="false">Foglio2!F43+Foglio2!F44+Foglio2!F45</f>
        <v>3255.65</v>
      </c>
    </row>
    <row r="52" customFormat="false" ht="13.3" hidden="false" customHeight="false" outlineLevel="0" collapsed="false">
      <c r="B52" s="0" t="s">
        <v>91</v>
      </c>
      <c r="C52" s="19" t="n">
        <f aca="false">Foglio2!F11</f>
        <v>2112.2</v>
      </c>
    </row>
    <row r="53" customFormat="false" ht="13.3" hidden="false" customHeight="false" outlineLevel="0" collapsed="false">
      <c r="B53" s="0" t="s">
        <v>92</v>
      </c>
      <c r="C53" s="15" t="n">
        <f aca="false">SUM(C47:C52)</f>
        <v>-59562.31937</v>
      </c>
    </row>
    <row r="54" customFormat="false" ht="13.3" hidden="false" customHeight="false" outlineLevel="0" collapsed="false">
      <c r="C54" s="15"/>
    </row>
    <row r="55" customFormat="false" ht="13.3" hidden="false" customHeight="false" outlineLevel="0" collapsed="false">
      <c r="B55" s="0" t="s">
        <v>93</v>
      </c>
      <c r="C55" s="19" t="n">
        <f aca="false">Foglio2!F35+Foglio2!F31</f>
        <v>3626.07</v>
      </c>
    </row>
    <row r="56" customFormat="false" ht="13.3" hidden="false" customHeight="false" outlineLevel="0" collapsed="false">
      <c r="B56" s="0" t="s">
        <v>94</v>
      </c>
      <c r="C56" s="15" t="n">
        <f aca="false">+C53-C55</f>
        <v>-63188.38937</v>
      </c>
    </row>
    <row r="60" customFormat="false" ht="13.3" hidden="false" customHeight="false" outlineLevel="0" collapsed="false">
      <c r="B60" s="33" t="s">
        <v>95</v>
      </c>
    </row>
    <row r="62" customFormat="false" ht="13.3" hidden="false" customHeight="false" outlineLevel="0" collapsed="false">
      <c r="B62" s="0" t="s">
        <v>96</v>
      </c>
      <c r="C62" s="15" t="n">
        <f aca="false">C15</f>
        <v>40139.18</v>
      </c>
    </row>
    <row r="63" customFormat="false" ht="13.3" hidden="false" customHeight="false" outlineLevel="0" collapsed="false">
      <c r="B63" s="0" t="s">
        <v>97</v>
      </c>
      <c r="C63" s="15" t="n">
        <f aca="false">C51</f>
        <v>3255.65</v>
      </c>
    </row>
    <row r="64" customFormat="false" ht="13.3" hidden="false" customHeight="false" outlineLevel="0" collapsed="false">
      <c r="B64" s="0" t="s">
        <v>98</v>
      </c>
      <c r="C64" s="15" t="n">
        <f aca="false">C52</f>
        <v>2112.2</v>
      </c>
    </row>
    <row r="65" customFormat="false" ht="13.3" hidden="false" customHeight="false" outlineLevel="0" collapsed="false">
      <c r="B65" s="0" t="s">
        <v>99</v>
      </c>
      <c r="C65" s="15" t="n">
        <f aca="false">Foglio2!F4+Foglio2!F5</f>
        <v>0</v>
      </c>
    </row>
    <row r="66" customFormat="false" ht="13.3" hidden="false" customHeight="false" outlineLevel="0" collapsed="false">
      <c r="B66" s="0" t="s">
        <v>100</v>
      </c>
      <c r="C66" s="19" t="n">
        <f aca="false">Foglio2!F13</f>
        <v>50.34</v>
      </c>
    </row>
    <row r="67" customFormat="false" ht="13.3" hidden="false" customHeight="false" outlineLevel="0" collapsed="false">
      <c r="B67" s="13" t="s">
        <v>101</v>
      </c>
      <c r="C67" s="15" t="n">
        <f aca="false">SUM(C62:C66)</f>
        <v>45557.37</v>
      </c>
    </row>
    <row r="68" customFormat="false" ht="13.3" hidden="false" customHeight="false" outlineLevel="0" collapsed="false">
      <c r="B68" s="0" t="s">
        <v>102</v>
      </c>
      <c r="C68" s="15" t="n">
        <f aca="false">F44</f>
        <v>105069.34937</v>
      </c>
    </row>
    <row r="69" customFormat="false" ht="13.3" hidden="false" customHeight="false" outlineLevel="0" collapsed="false">
      <c r="B69" s="0" t="s">
        <v>103</v>
      </c>
      <c r="C69" s="15" t="n">
        <f aca="false">C55</f>
        <v>3626.07</v>
      </c>
    </row>
    <row r="70" customFormat="false" ht="13.3" hidden="false" customHeight="false" outlineLevel="0" collapsed="false">
      <c r="B70" s="0" t="s">
        <v>104</v>
      </c>
      <c r="C70" s="19"/>
    </row>
    <row r="71" customFormat="false" ht="13.3" hidden="false" customHeight="false" outlineLevel="0" collapsed="false">
      <c r="B71" s="33" t="s">
        <v>105</v>
      </c>
      <c r="C71" s="20" t="n">
        <f aca="false">-C67+C68+C69+C70</f>
        <v>63138.04937</v>
      </c>
      <c r="D71" s="25" t="s">
        <v>106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2016-01-13T08:46:45Z</cp:lastPrinted>
  <dcterms:modified xsi:type="dcterms:W3CDTF">2015-10-12T14:23:47Z</dcterms:modified>
  <cp:revision>0</cp:revision>
</cp:coreProperties>
</file>