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60" windowWidth="22980" windowHeight="9528"/>
  </bookViews>
  <sheets>
    <sheet name="prenotsac20" sheetId="1" r:id="rId1"/>
  </sheets>
  <definedNames>
    <definedName name="_xlnm._FilterDatabase" localSheetId="0" hidden="1">prenotsac20!$A$1:$K$609</definedName>
  </definedNames>
  <calcPr calcId="125725"/>
</workbook>
</file>

<file path=xl/calcChain.xml><?xml version="1.0" encoding="utf-8"?>
<calcChain xmlns="http://schemas.openxmlformats.org/spreadsheetml/2006/main">
  <c r="H601" i="1"/>
  <c r="G601"/>
  <c r="H554"/>
  <c r="G554"/>
  <c r="H503"/>
  <c r="G503"/>
  <c r="H67"/>
  <c r="G67"/>
  <c r="H567"/>
  <c r="G567"/>
  <c r="H555"/>
  <c r="G555"/>
  <c r="H489"/>
  <c r="G489"/>
  <c r="F435"/>
  <c r="G435" s="1"/>
  <c r="F436"/>
  <c r="H436" s="1"/>
  <c r="F434"/>
  <c r="H434" s="1"/>
  <c r="H421"/>
  <c r="G421"/>
  <c r="H383"/>
  <c r="G383"/>
  <c r="H354"/>
  <c r="G354"/>
  <c r="H353"/>
  <c r="G353"/>
  <c r="H288"/>
  <c r="G288"/>
  <c r="H170"/>
  <c r="G170"/>
  <c r="F169"/>
  <c r="H435" l="1"/>
  <c r="G436"/>
  <c r="G434"/>
</calcChain>
</file>

<file path=xl/sharedStrings.xml><?xml version="1.0" encoding="utf-8"?>
<sst xmlns="http://schemas.openxmlformats.org/spreadsheetml/2006/main" count="617" uniqueCount="182">
  <si>
    <t>Codice socio</t>
  </si>
  <si>
    <t>Ragione sociale</t>
  </si>
  <si>
    <t>Data conferimento</t>
  </si>
  <si>
    <t>Differenza totale</t>
  </si>
  <si>
    <t xml:space="preserve">PALU' FIORE                             </t>
  </si>
  <si>
    <t xml:space="preserve">POLONI MARIA GRAZIA                     </t>
  </si>
  <si>
    <t xml:space="preserve">CAO VITO                                </t>
  </si>
  <si>
    <t xml:space="preserve">MORET UGO                               </t>
  </si>
  <si>
    <t xml:space="preserve">MIOTTI NATALINO                         </t>
  </si>
  <si>
    <t xml:space="preserve">DAL BO ROBERTO                          </t>
  </si>
  <si>
    <t xml:space="preserve">POSOCCO MARISA                          </t>
  </si>
  <si>
    <t xml:space="preserve">PEDERIVA LUIGI                          </t>
  </si>
  <si>
    <t xml:space="preserve">PETRETTI LORENZO                        </t>
  </si>
  <si>
    <t xml:space="preserve">ROVER DONATO                            </t>
  </si>
  <si>
    <t xml:space="preserve">SALVADOR PIETRO                         </t>
  </si>
  <si>
    <t xml:space="preserve">SANGOI IVANO                            </t>
  </si>
  <si>
    <t xml:space="preserve">DEL TEDESCO ANGELO                      </t>
  </si>
  <si>
    <t xml:space="preserve">MODOLO MARIO                            </t>
  </si>
  <si>
    <t xml:space="preserve">TOMASELLA GIOVANNI                      </t>
  </si>
  <si>
    <t xml:space="preserve">TOMASELLA GIANNI                        </t>
  </si>
  <si>
    <t xml:space="preserve">VINCIGUERRA ALFONSINA                   </t>
  </si>
  <si>
    <t xml:space="preserve">ZANETTE DARIO                           </t>
  </si>
  <si>
    <t>PASUT LINO, FABIO E PUIATTI ELEONORA S.S</t>
  </si>
  <si>
    <t xml:space="preserve">PELLEGRINET ADRIANO                     </t>
  </si>
  <si>
    <t xml:space="preserve">PILLOT STEFANO                          </t>
  </si>
  <si>
    <t xml:space="preserve">PIN ANTONIO                             </t>
  </si>
  <si>
    <t xml:space="preserve">MANFE' CANDIDO                          </t>
  </si>
  <si>
    <t xml:space="preserve">ZANUS PERELDA MARCO                     </t>
  </si>
  <si>
    <t xml:space="preserve">RAGAGNIN MARIA ELENA                    </t>
  </si>
  <si>
    <t xml:space="preserve">PERUCH MARIA                            </t>
  </si>
  <si>
    <t xml:space="preserve">CICUTA AUGUSTA                          </t>
  </si>
  <si>
    <t xml:space="preserve">BAZZO GIOVANNI                          </t>
  </si>
  <si>
    <t xml:space="preserve">BONGIORNO PATRIZIA                      </t>
  </si>
  <si>
    <t xml:space="preserve">VECELLIO FRANCESCO                      </t>
  </si>
  <si>
    <t xml:space="preserve">RAGAGNIN ANTONIA                        </t>
  </si>
  <si>
    <t xml:space="preserve">SIST GIANNINA                           </t>
  </si>
  <si>
    <t xml:space="preserve">SAVIAN ERMES                            </t>
  </si>
  <si>
    <t xml:space="preserve">SANTIN ELIO                             </t>
  </si>
  <si>
    <t xml:space="preserve">BRESSAN BRUNO                           </t>
  </si>
  <si>
    <t xml:space="preserve">ROS LUCIANO                             </t>
  </si>
  <si>
    <t xml:space="preserve">DALL'AGATA ALDO                         </t>
  </si>
  <si>
    <t xml:space="preserve">MIOTTO GABRIELLA                        </t>
  </si>
  <si>
    <t xml:space="preserve">ZAMAI BENITO                            </t>
  </si>
  <si>
    <t xml:space="preserve">PEDERIVA ANNA                           </t>
  </si>
  <si>
    <t xml:space="preserve">POLETTO FRANCO                          </t>
  </si>
  <si>
    <t xml:space="preserve">GIOL FRANCO                             </t>
  </si>
  <si>
    <t xml:space="preserve">AZ. AGR. MARCUZZO ANTONELLO &amp; C. S.S.   </t>
  </si>
  <si>
    <t>S.Agr.JESSICA di Del Pup Jessica &amp; C. ss</t>
  </si>
  <si>
    <t xml:space="preserve">RONCHESE SANTINA                        </t>
  </si>
  <si>
    <t xml:space="preserve">SPINATO GIANNINA                        </t>
  </si>
  <si>
    <t xml:space="preserve">ZANETTE VITTORINO                       </t>
  </si>
  <si>
    <t xml:space="preserve">BORIN ELVIO                             </t>
  </si>
  <si>
    <t xml:space="preserve">BURIGOTTO MAURIZIO                      </t>
  </si>
  <si>
    <t xml:space="preserve">CESA GIUSEPPE                           </t>
  </si>
  <si>
    <t xml:space="preserve">DEL COL GIAN PIETRO                     </t>
  </si>
  <si>
    <t xml:space="preserve">DE LUCA MARIA                           </t>
  </si>
  <si>
    <t xml:space="preserve">AZ. AGR. FRESCHET E. &amp; FORMAINI C. s.s. </t>
  </si>
  <si>
    <t xml:space="preserve">FABRIS PIETRO                           </t>
  </si>
  <si>
    <t xml:space="preserve">PERIN ANTONIO                           </t>
  </si>
  <si>
    <t xml:space="preserve">NADIN DANILO                            </t>
  </si>
  <si>
    <t xml:space="preserve">BRESSAN NICOLETTA                       </t>
  </si>
  <si>
    <t xml:space="preserve">AZ.AGR.LIVENZA DI NADIN D. e SONEGO F.  </t>
  </si>
  <si>
    <t xml:space="preserve">SINCOVICH BRUNO                         </t>
  </si>
  <si>
    <t xml:space="preserve">DAL SANTO DANILO e RENZO                </t>
  </si>
  <si>
    <t xml:space="preserve">AZ. AGR. VIVAI SALVADORETTI S.S.        </t>
  </si>
  <si>
    <t xml:space="preserve">SALATIN MARIA TERESA                    </t>
  </si>
  <si>
    <t xml:space="preserve">MORO SILVANA                            </t>
  </si>
  <si>
    <t xml:space="preserve">RE ROBERTO E GINO S.S.                  </t>
  </si>
  <si>
    <t>AZ. AGR. PIVETTA LINO DI PIVETTA D.&amp;C.SS</t>
  </si>
  <si>
    <t xml:space="preserve">SIST GIANGRAZIO                         </t>
  </si>
  <si>
    <t xml:space="preserve">FRANCO ANTONIO                          </t>
  </si>
  <si>
    <t xml:space="preserve">IVAN MARIA                              </t>
  </si>
  <si>
    <t xml:space="preserve">TURCHET PIETRO                          </t>
  </si>
  <si>
    <t xml:space="preserve">NADIN VALTER                            </t>
  </si>
  <si>
    <t xml:space="preserve">VESNAVER GIOVANNI                       </t>
  </si>
  <si>
    <t xml:space="preserve">MAZZER GERMANA E BARRO DENIS S.S.       </t>
  </si>
  <si>
    <t xml:space="preserve">DA PIEVE MATTEO                         </t>
  </si>
  <si>
    <t xml:space="preserve">BEDUZ ANTONIO                           </t>
  </si>
  <si>
    <t xml:space="preserve">AZ. AGR. PALAZZO ROSSO DI FADALTI A.    </t>
  </si>
  <si>
    <t xml:space="preserve">ARMELLIN GIACOMO                        </t>
  </si>
  <si>
    <t xml:space="preserve">DE GOTTARDO ANNA MARIA                  </t>
  </si>
  <si>
    <t xml:space="preserve">BASSO BARBARA                           </t>
  </si>
  <si>
    <t xml:space="preserve">BAVIERA GUIDO                           </t>
  </si>
  <si>
    <t xml:space="preserve">MORO PIERINA                            </t>
  </si>
  <si>
    <t xml:space="preserve">PIN SALVATORE                           </t>
  </si>
  <si>
    <t xml:space="preserve">POLESELLO VELMA                         </t>
  </si>
  <si>
    <t xml:space="preserve">ROS AGOSTINO                            </t>
  </si>
  <si>
    <t xml:space="preserve">SPINATO BRUNO                           </t>
  </si>
  <si>
    <t xml:space="preserve">BRAVIN ANNA                             </t>
  </si>
  <si>
    <t xml:space="preserve">CATTARUZZA PIETRO                       </t>
  </si>
  <si>
    <t xml:space="preserve">DA RE GIUSEPPE                          </t>
  </si>
  <si>
    <t xml:space="preserve">TOMASI GIOVANNI BATTISTA                </t>
  </si>
  <si>
    <t xml:space="preserve">PIZZINATO GIOVANNI                      </t>
  </si>
  <si>
    <t xml:space="preserve">CORRA' GABRIELE &amp; GIOVANNI S.S.         </t>
  </si>
  <si>
    <t xml:space="preserve">POLETTO LUIGINO                         </t>
  </si>
  <si>
    <t xml:space="preserve">DEI NEGRI ANITA                         </t>
  </si>
  <si>
    <t xml:space="preserve">SPAGNOL ANNA                            </t>
  </si>
  <si>
    <t xml:space="preserve">PAOLETTI FRANCO                         </t>
  </si>
  <si>
    <t xml:space="preserve">FOLTRAN OLIVO                           </t>
  </si>
  <si>
    <t xml:space="preserve">PERUCH SANTE                            </t>
  </si>
  <si>
    <t xml:space="preserve">CIPOLAT FULVIO                          </t>
  </si>
  <si>
    <t xml:space="preserve">PESSOT MARGHERITA                       </t>
  </si>
  <si>
    <t xml:space="preserve">GAVA DOMENICO                           </t>
  </si>
  <si>
    <t xml:space="preserve">MARTINUZZO ONORIO                       </t>
  </si>
  <si>
    <t xml:space="preserve">AZ. AGR. DAL MAS CLAUDIO &amp; C. S.S.A.    </t>
  </si>
  <si>
    <t xml:space="preserve">BONATO MARIA                            </t>
  </si>
  <si>
    <t xml:space="preserve">NADIN SERGIA                            </t>
  </si>
  <si>
    <t xml:space="preserve">BRESSAN ANNARITA                        </t>
  </si>
  <si>
    <t xml:space="preserve">VIOL MARIA                              </t>
  </si>
  <si>
    <t xml:space="preserve">BOZZO GIUSEPPINA                        </t>
  </si>
  <si>
    <t xml:space="preserve">CECCHETTO DORETTA                       </t>
  </si>
  <si>
    <t xml:space="preserve">HORMANN ANDREA                          </t>
  </si>
  <si>
    <t xml:space="preserve">MASSAGRANDE LORIS                       </t>
  </si>
  <si>
    <t xml:space="preserve">BEDUZ ALDO                              </t>
  </si>
  <si>
    <t xml:space="preserve">SEGATTO ANTONELLO                       </t>
  </si>
  <si>
    <t xml:space="preserve">GIANNETTI RENZO                         </t>
  </si>
  <si>
    <t xml:space="preserve">NADAL RENATO                            </t>
  </si>
  <si>
    <t xml:space="preserve">PORTOLAN ERMINIO                        </t>
  </si>
  <si>
    <t xml:space="preserve">VIGNANDEL SERGIO                        </t>
  </si>
  <si>
    <t xml:space="preserve">DALL'AGATA CLAUDIO                      </t>
  </si>
  <si>
    <t xml:space="preserve">FABRIS PAOLO                            </t>
  </si>
  <si>
    <t xml:space="preserve">RECH ROBERTO                            </t>
  </si>
  <si>
    <t xml:space="preserve">TERRAVERDE DI GAVA MAURIZIO &amp; C. S.S.   </t>
  </si>
  <si>
    <t xml:space="preserve">NOGAROL ANTONIO                         </t>
  </si>
  <si>
    <t xml:space="preserve">PETRETTI EGIDIO                         </t>
  </si>
  <si>
    <t xml:space="preserve">FELTRIN STEFANIA                        </t>
  </si>
  <si>
    <t xml:space="preserve">VALMORBIDA DIANA                        </t>
  </si>
  <si>
    <t xml:space="preserve">DA PIEVE CINZIA                         </t>
  </si>
  <si>
    <t xml:space="preserve">CIMOLAI PAOLA                           </t>
  </si>
  <si>
    <t xml:space="preserve">TURCHET ANTONIO                         </t>
  </si>
  <si>
    <t xml:space="preserve">BUSETTI ANTONIO                         </t>
  </si>
  <si>
    <t xml:space="preserve">BESSEGA MARIO                           </t>
  </si>
  <si>
    <t xml:space="preserve">SCANDOLO MARIA                          </t>
  </si>
  <si>
    <t xml:space="preserve">BISCONTIN MICHELE                       </t>
  </si>
  <si>
    <t xml:space="preserve">PIGNAT GABRIELE                         </t>
  </si>
  <si>
    <t xml:space="preserve">BASSO GINA                              </t>
  </si>
  <si>
    <t xml:space="preserve">BORIN PATRIZIA                          </t>
  </si>
  <si>
    <t xml:space="preserve">MENEGOZ BIANCA MARIA                    </t>
  </si>
  <si>
    <t xml:space="preserve">MARCHETTO CESARE                        </t>
  </si>
  <si>
    <t xml:space="preserve">ROSSI ANNA                              </t>
  </si>
  <si>
    <t xml:space="preserve">MORO DAVIDE                             </t>
  </si>
  <si>
    <t xml:space="preserve">TOMASELLA IVAN                          </t>
  </si>
  <si>
    <t xml:space="preserve">Soc.Agr. TOMMASINI GIANNI e LUCA s.s.   </t>
  </si>
  <si>
    <t xml:space="preserve">A.A. BELLINI s.s.a. di Ballin C. &amp; C.   </t>
  </si>
  <si>
    <t xml:space="preserve">SOC.AGRICOLA CONZATO AUGUSTO &amp; C. S.S.  </t>
  </si>
  <si>
    <t xml:space="preserve">BRISOT MARIA TERESA                     </t>
  </si>
  <si>
    <t xml:space="preserve">ZANETTE DOMENICO,ANDREA/TOMASELLA MARIA </t>
  </si>
  <si>
    <t xml:space="preserve">QUERIN ANTONIO                          </t>
  </si>
  <si>
    <t xml:space="preserve">PIN PIETRO                              </t>
  </si>
  <si>
    <t xml:space="preserve">DISSEGNA CLAUDIO                        </t>
  </si>
  <si>
    <t xml:space="preserve">SFREDDO VANNI                           </t>
  </si>
  <si>
    <t xml:space="preserve">DORIGO FABRIZIO                         </t>
  </si>
  <si>
    <t xml:space="preserve">CARLET STEFANO                          </t>
  </si>
  <si>
    <t xml:space="preserve">DAL GRANDE EMILIO                       </t>
  </si>
  <si>
    <t xml:space="preserve">MUTTON ARMANDO                          </t>
  </si>
  <si>
    <t xml:space="preserve">POLESELLO SOFI                          </t>
  </si>
  <si>
    <t xml:space="preserve">TREVISAN VALTER                         </t>
  </si>
  <si>
    <t xml:space="preserve">DAL BO GRAZIELLA                        </t>
  </si>
  <si>
    <t xml:space="preserve">BURIGOTTO PAOLO                         </t>
  </si>
  <si>
    <t xml:space="preserve">MUTTON EMANUELE                         </t>
  </si>
  <si>
    <t xml:space="preserve">BUFFOLO FRANCO                          </t>
  </si>
  <si>
    <t xml:space="preserve">DIANA NERINA                            </t>
  </si>
  <si>
    <t xml:space="preserve">GNOCATO UGO                             </t>
  </si>
  <si>
    <t>SOC. AGRICOLA CONZATO GIOVANNI E C. S.S.</t>
  </si>
  <si>
    <t xml:space="preserve">SACCHET LUCIANA                         </t>
  </si>
  <si>
    <t xml:space="preserve">SOCIETA' AGRICOLA HORMANN ANDREA E C ss </t>
  </si>
  <si>
    <t xml:space="preserve">BIT ANTONELLA                           </t>
  </si>
  <si>
    <t xml:space="preserve">SOCIETA' AGRICOLA RE CAPRONE S.S.       </t>
  </si>
  <si>
    <t xml:space="preserve">FELTRIN ARNALDO                         </t>
  </si>
  <si>
    <t xml:space="preserve">MANFE' ALDINA                           </t>
  </si>
  <si>
    <t xml:space="preserve">SACCHET MARIA TERESA                    </t>
  </si>
  <si>
    <t xml:space="preserve">SOC.AGR.IL QUADRIFOGLIO S.S.            </t>
  </si>
  <si>
    <t xml:space="preserve">SOCIETA' AGRICOLA LE PERE SRL           </t>
  </si>
  <si>
    <t xml:space="preserve">SOCIETA AGRICOLA DELLA TOFFOLA S S      </t>
  </si>
  <si>
    <t xml:space="preserve">ZANETTE MARIELLA                        </t>
  </si>
  <si>
    <t xml:space="preserve">PIOVESAN SOC.SEMPLICE AGRICOLA          </t>
  </si>
  <si>
    <t xml:space="preserve">Soc.Sempl.Agr. BUTTIGNOL ANNA MARIA     </t>
  </si>
  <si>
    <t>Differenza oltre tolleranza 20%</t>
  </si>
  <si>
    <t>Quantita' prenotata</t>
  </si>
  <si>
    <t>Quantita' conferita</t>
  </si>
  <si>
    <t>Differenza oltre tolleranza 30%</t>
  </si>
  <si>
    <t>Giorni di Pioggia: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</si>
</sst>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6">
    <xf numFmtId="0" fontId="0" fillId="0" borderId="0" xfId="0"/>
    <xf numFmtId="14" fontId="0" fillId="0" borderId="0" xfId="0" applyNumberFormat="1"/>
    <xf numFmtId="0" fontId="0" fillId="0" borderId="0" xfId="0" applyAlignment="1">
      <alignment horizontal="center" wrapText="1"/>
    </xf>
    <xf numFmtId="0" fontId="0" fillId="33" borderId="0" xfId="0" applyFill="1"/>
    <xf numFmtId="0" fontId="0" fillId="0" borderId="0" xfId="0" applyFill="1"/>
    <xf numFmtId="14" fontId="0" fillId="33" borderId="0" xfId="0" applyNumberFormat="1" applyFill="1"/>
  </cellXfs>
  <cellStyles count="42">
    <cellStyle name="20% - Colore 1" xfId="19" builtinId="30" customBuiltin="1"/>
    <cellStyle name="20% - Colore 2" xfId="23" builtinId="34" customBuiltin="1"/>
    <cellStyle name="20% - Colore 3" xfId="27" builtinId="38" customBuiltin="1"/>
    <cellStyle name="20% - Colore 4" xfId="31" builtinId="42" customBuiltin="1"/>
    <cellStyle name="20% - Colore 5" xfId="35" builtinId="46" customBuiltin="1"/>
    <cellStyle name="20% - Colore 6" xfId="39" builtinId="50" customBuiltin="1"/>
    <cellStyle name="40% - Colore 1" xfId="20" builtinId="31" customBuiltin="1"/>
    <cellStyle name="40% - Colore 2" xfId="24" builtinId="35" customBuiltin="1"/>
    <cellStyle name="40% - Colore 3" xfId="28" builtinId="39" customBuiltin="1"/>
    <cellStyle name="40% - Colore 4" xfId="32" builtinId="43" customBuiltin="1"/>
    <cellStyle name="40% - Colore 5" xfId="36" builtinId="47" customBuiltin="1"/>
    <cellStyle name="40% - Colore 6" xfId="40" builtinId="51" customBuiltin="1"/>
    <cellStyle name="60% - Colore 1" xfId="21" builtinId="32" customBuiltin="1"/>
    <cellStyle name="60% - Colore 2" xfId="25" builtinId="36" customBuiltin="1"/>
    <cellStyle name="60% - Colore 3" xfId="29" builtinId="40" customBuiltin="1"/>
    <cellStyle name="60% - Colore 4" xfId="33" builtinId="44" customBuiltin="1"/>
    <cellStyle name="60% - Colore 5" xfId="37" builtinId="48" customBuiltin="1"/>
    <cellStyle name="60% - Colore 6" xfId="41" builtinId="52" customBuiltin="1"/>
    <cellStyle name="Calcolo" xfId="11" builtinId="22" customBuiltin="1"/>
    <cellStyle name="Cella collegata" xfId="12" builtinId="24" customBuiltin="1"/>
    <cellStyle name="Cella da controllare" xfId="13" builtinId="23" customBuiltin="1"/>
    <cellStyle name="Colore 1" xfId="18" builtinId="29" customBuiltin="1"/>
    <cellStyle name="Colore 2" xfId="22" builtinId="33" customBuiltin="1"/>
    <cellStyle name="Colore 3" xfId="26" builtinId="37" customBuiltin="1"/>
    <cellStyle name="Colore 4" xfId="30" builtinId="41" customBuiltin="1"/>
    <cellStyle name="Colore 5" xfId="34" builtinId="45" customBuiltin="1"/>
    <cellStyle name="Colore 6" xfId="38" builtinId="49" customBuiltin="1"/>
    <cellStyle name="Input" xfId="9" builtinId="20" customBuiltin="1"/>
    <cellStyle name="Neutrale" xfId="8" builtinId="28" customBuiltin="1"/>
    <cellStyle name="Normale" xfId="0" builtinId="0"/>
    <cellStyle name="Nota" xfId="15" builtinId="10" customBuiltin="1"/>
    <cellStyle name="Output" xfId="10" builtinId="21" customBuiltin="1"/>
    <cellStyle name="Testo avviso" xfId="14" builtinId="11" customBuiltin="1"/>
    <cellStyle name="Testo descrittivo" xfId="16" builtinId="53" customBuiltin="1"/>
    <cellStyle name="Titolo" xfId="1" builtinId="15" customBuiltin="1"/>
    <cellStyle name="Titolo 1" xfId="2" builtinId="16" customBuiltin="1"/>
    <cellStyle name="Titolo 2" xfId="3" builtinId="17" customBuiltin="1"/>
    <cellStyle name="Titolo 3" xfId="4" builtinId="18" customBuiltin="1"/>
    <cellStyle name="Titolo 4" xfId="5" builtinId="19" customBuiltin="1"/>
    <cellStyle name="Totale" xfId="17" builtinId="25" customBuiltin="1"/>
    <cellStyle name="Valore non valido" xfId="7" builtinId="27" customBuiltin="1"/>
    <cellStyle name="Valore valido" xfId="6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1"/>
  <dimension ref="A1:L620"/>
  <sheetViews>
    <sheetView tabSelected="1" workbookViewId="0">
      <pane ySplit="1" topLeftCell="A5" activePane="bottomLeft" state="frozen"/>
      <selection pane="bottomLeft" activeCell="C612" sqref="C612"/>
    </sheetView>
  </sheetViews>
  <sheetFormatPr defaultColWidth="9" defaultRowHeight="14.4"/>
  <cols>
    <col min="1" max="1" width="7.109375" customWidth="1"/>
    <col min="2" max="2" width="21.33203125" customWidth="1"/>
    <col min="3" max="3" width="12.33203125" customWidth="1"/>
    <col min="4" max="4" width="11" customWidth="1"/>
    <col min="5" max="5" width="9.44140625" customWidth="1"/>
    <col min="6" max="6" width="9.33203125" customWidth="1"/>
    <col min="7" max="7" width="13.88671875" customWidth="1"/>
    <col min="8" max="8" width="14.33203125" customWidth="1"/>
    <col min="12" max="12" width="10.5546875" bestFit="1" customWidth="1"/>
  </cols>
  <sheetData>
    <row r="1" spans="1:12" s="2" customFormat="1" ht="28.8">
      <c r="A1" s="2" t="s">
        <v>0</v>
      </c>
      <c r="B1" s="2" t="s">
        <v>1</v>
      </c>
      <c r="C1" s="2" t="s">
        <v>2</v>
      </c>
      <c r="D1" s="2" t="s">
        <v>178</v>
      </c>
      <c r="E1" s="2" t="s">
        <v>179</v>
      </c>
      <c r="F1" s="2" t="s">
        <v>3</v>
      </c>
      <c r="G1" s="2" t="s">
        <v>177</v>
      </c>
      <c r="H1" s="2" t="s">
        <v>180</v>
      </c>
    </row>
    <row r="2" spans="1:12" hidden="1">
      <c r="A2">
        <v>400004</v>
      </c>
      <c r="B2" t="s">
        <v>4</v>
      </c>
      <c r="C2" s="1">
        <v>42978</v>
      </c>
      <c r="D2">
        <v>0</v>
      </c>
      <c r="E2">
        <v>0</v>
      </c>
      <c r="F2">
        <v>0</v>
      </c>
      <c r="G2">
        <v>0</v>
      </c>
      <c r="L2" s="1"/>
    </row>
    <row r="3" spans="1:12" hidden="1">
      <c r="A3">
        <v>400004</v>
      </c>
      <c r="B3" t="s">
        <v>4</v>
      </c>
      <c r="C3" s="1">
        <v>42993</v>
      </c>
      <c r="D3">
        <v>15</v>
      </c>
      <c r="E3">
        <v>13.2</v>
      </c>
      <c r="F3">
        <v>-1.8</v>
      </c>
      <c r="G3">
        <v>0</v>
      </c>
      <c r="L3" s="1"/>
    </row>
    <row r="4" spans="1:12" hidden="1">
      <c r="A4">
        <v>400022</v>
      </c>
      <c r="B4" t="s">
        <v>5</v>
      </c>
      <c r="C4" s="1">
        <v>42984</v>
      </c>
      <c r="D4">
        <v>7</v>
      </c>
      <c r="E4">
        <v>5</v>
      </c>
      <c r="F4">
        <v>-2</v>
      </c>
      <c r="G4">
        <v>-0.6</v>
      </c>
      <c r="H4">
        <v>0</v>
      </c>
      <c r="L4" s="1"/>
    </row>
    <row r="5" spans="1:12">
      <c r="A5">
        <v>400022</v>
      </c>
      <c r="B5" t="s">
        <v>5</v>
      </c>
      <c r="C5" s="1">
        <v>42989</v>
      </c>
      <c r="D5">
        <v>50</v>
      </c>
      <c r="E5">
        <v>0</v>
      </c>
      <c r="F5">
        <v>-50</v>
      </c>
      <c r="G5">
        <v>-40</v>
      </c>
      <c r="H5">
        <v>-35</v>
      </c>
      <c r="L5" s="1"/>
    </row>
    <row r="6" spans="1:12" hidden="1">
      <c r="A6">
        <v>400022</v>
      </c>
      <c r="B6" t="s">
        <v>5</v>
      </c>
      <c r="C6" s="1">
        <v>42990</v>
      </c>
      <c r="D6">
        <v>20</v>
      </c>
      <c r="E6">
        <v>0</v>
      </c>
      <c r="F6">
        <v>-20</v>
      </c>
      <c r="G6">
        <v>-16</v>
      </c>
      <c r="H6">
        <v>-14</v>
      </c>
      <c r="L6" s="1"/>
    </row>
    <row r="7" spans="1:12" hidden="1">
      <c r="A7">
        <v>400022</v>
      </c>
      <c r="B7" t="s">
        <v>5</v>
      </c>
      <c r="C7" s="1">
        <v>42991</v>
      </c>
      <c r="D7">
        <v>0</v>
      </c>
      <c r="E7">
        <v>0</v>
      </c>
      <c r="F7">
        <v>0</v>
      </c>
      <c r="G7">
        <v>0</v>
      </c>
      <c r="L7" s="1"/>
    </row>
    <row r="8" spans="1:12" hidden="1">
      <c r="A8">
        <v>400022</v>
      </c>
      <c r="B8" t="s">
        <v>5</v>
      </c>
      <c r="C8" s="1">
        <v>42992</v>
      </c>
      <c r="D8">
        <v>30</v>
      </c>
      <c r="E8">
        <v>26.7</v>
      </c>
      <c r="F8">
        <v>-3.3</v>
      </c>
      <c r="G8">
        <v>0</v>
      </c>
      <c r="L8" s="1"/>
    </row>
    <row r="9" spans="1:12" hidden="1">
      <c r="A9">
        <v>400022</v>
      </c>
      <c r="B9" t="s">
        <v>5</v>
      </c>
      <c r="C9" s="1">
        <v>42993</v>
      </c>
      <c r="D9">
        <v>10</v>
      </c>
      <c r="E9">
        <v>16.2</v>
      </c>
      <c r="F9">
        <v>6.2</v>
      </c>
      <c r="G9">
        <v>4.2</v>
      </c>
      <c r="H9">
        <v>3.2</v>
      </c>
      <c r="L9" s="1"/>
    </row>
    <row r="10" spans="1:12" hidden="1">
      <c r="A10">
        <v>400045</v>
      </c>
      <c r="B10" t="s">
        <v>6</v>
      </c>
      <c r="C10" s="1">
        <v>42997</v>
      </c>
      <c r="D10">
        <v>50</v>
      </c>
      <c r="E10">
        <v>0</v>
      </c>
      <c r="F10">
        <v>-50</v>
      </c>
      <c r="G10">
        <v>-40</v>
      </c>
      <c r="H10">
        <v>-35</v>
      </c>
      <c r="L10" s="1"/>
    </row>
    <row r="11" spans="1:12">
      <c r="A11">
        <v>400045</v>
      </c>
      <c r="B11" t="s">
        <v>6</v>
      </c>
      <c r="C11" s="1">
        <v>42998</v>
      </c>
      <c r="D11">
        <v>50</v>
      </c>
      <c r="E11">
        <v>33.6</v>
      </c>
      <c r="F11">
        <v>-16.399999999999999</v>
      </c>
      <c r="G11">
        <v>-6.4</v>
      </c>
      <c r="H11">
        <v>-1.4</v>
      </c>
      <c r="L11" s="1"/>
    </row>
    <row r="12" spans="1:12" hidden="1">
      <c r="A12">
        <v>400062</v>
      </c>
      <c r="B12" t="s">
        <v>7</v>
      </c>
      <c r="C12" s="1">
        <v>42993</v>
      </c>
      <c r="D12">
        <v>30</v>
      </c>
      <c r="E12">
        <v>45.4</v>
      </c>
      <c r="F12">
        <v>15.4</v>
      </c>
      <c r="G12">
        <v>9.4</v>
      </c>
      <c r="H12">
        <v>6.4</v>
      </c>
      <c r="L12" s="1"/>
    </row>
    <row r="13" spans="1:12" hidden="1">
      <c r="A13">
        <v>400062</v>
      </c>
      <c r="B13" t="s">
        <v>7</v>
      </c>
      <c r="C13" s="1">
        <v>42994</v>
      </c>
      <c r="D13">
        <v>30</v>
      </c>
      <c r="E13">
        <v>0</v>
      </c>
      <c r="F13">
        <v>-30</v>
      </c>
      <c r="G13">
        <v>-24</v>
      </c>
      <c r="H13">
        <v>-21</v>
      </c>
      <c r="L13" s="1"/>
    </row>
    <row r="14" spans="1:12">
      <c r="A14">
        <v>400075</v>
      </c>
      <c r="B14" t="s">
        <v>8</v>
      </c>
      <c r="C14" s="1">
        <v>42982</v>
      </c>
      <c r="D14">
        <v>180</v>
      </c>
      <c r="E14">
        <v>95.67</v>
      </c>
      <c r="F14">
        <v>-84.33</v>
      </c>
      <c r="G14">
        <v>-48.33</v>
      </c>
      <c r="H14">
        <v>-30.33</v>
      </c>
      <c r="L14" s="1"/>
    </row>
    <row r="15" spans="1:12" hidden="1">
      <c r="A15">
        <v>400075</v>
      </c>
      <c r="B15" t="s">
        <v>8</v>
      </c>
      <c r="C15" s="1">
        <v>43001</v>
      </c>
      <c r="D15">
        <v>15</v>
      </c>
      <c r="E15">
        <v>7.2</v>
      </c>
      <c r="F15">
        <v>-7.8</v>
      </c>
      <c r="G15">
        <v>-4.8</v>
      </c>
      <c r="H15">
        <v>-3.3</v>
      </c>
      <c r="L15" s="1"/>
    </row>
    <row r="16" spans="1:12" hidden="1">
      <c r="A16">
        <v>400079</v>
      </c>
      <c r="B16" t="s">
        <v>9</v>
      </c>
      <c r="C16" s="1">
        <v>42996</v>
      </c>
      <c r="D16">
        <v>20</v>
      </c>
      <c r="E16">
        <v>28.4</v>
      </c>
      <c r="F16">
        <v>8.4</v>
      </c>
      <c r="G16">
        <v>4.4000000000000004</v>
      </c>
      <c r="H16">
        <v>2.4</v>
      </c>
      <c r="L16" s="1"/>
    </row>
    <row r="17" spans="1:12" hidden="1">
      <c r="A17">
        <v>400079</v>
      </c>
      <c r="B17" t="s">
        <v>9</v>
      </c>
      <c r="C17" s="1">
        <v>42998</v>
      </c>
      <c r="D17">
        <v>15</v>
      </c>
      <c r="E17">
        <v>10.4</v>
      </c>
      <c r="F17">
        <v>-4.5999999999999996</v>
      </c>
      <c r="G17">
        <v>-1.6</v>
      </c>
      <c r="H17">
        <v>-0.1</v>
      </c>
      <c r="L17" s="1"/>
    </row>
    <row r="18" spans="1:12" hidden="1">
      <c r="A18">
        <v>400086</v>
      </c>
      <c r="B18" t="s">
        <v>10</v>
      </c>
      <c r="C18" s="1">
        <v>42986</v>
      </c>
      <c r="D18">
        <v>40</v>
      </c>
      <c r="E18">
        <v>29.4</v>
      </c>
      <c r="F18">
        <v>-10.6</v>
      </c>
      <c r="G18">
        <v>-2.6</v>
      </c>
      <c r="H18">
        <v>0</v>
      </c>
      <c r="L18" s="1"/>
    </row>
    <row r="19" spans="1:12">
      <c r="A19">
        <v>400086</v>
      </c>
      <c r="B19" t="s">
        <v>10</v>
      </c>
      <c r="C19" s="1">
        <v>42987</v>
      </c>
      <c r="D19">
        <v>50</v>
      </c>
      <c r="E19">
        <v>31.9</v>
      </c>
      <c r="F19">
        <v>-18.100000000000001</v>
      </c>
      <c r="G19">
        <v>-8.1</v>
      </c>
      <c r="H19">
        <v>-3.1</v>
      </c>
      <c r="L19" s="1"/>
    </row>
    <row r="20" spans="1:12">
      <c r="A20">
        <v>400086</v>
      </c>
      <c r="B20" s="4" t="s">
        <v>10</v>
      </c>
      <c r="C20" s="1">
        <v>42994</v>
      </c>
      <c r="D20">
        <v>40</v>
      </c>
      <c r="E20">
        <v>24.6</v>
      </c>
      <c r="F20">
        <v>-15.4</v>
      </c>
      <c r="G20">
        <v>-7.4</v>
      </c>
      <c r="H20">
        <v>-3.4</v>
      </c>
      <c r="L20" s="1"/>
    </row>
    <row r="21" spans="1:12" hidden="1">
      <c r="A21">
        <v>400086</v>
      </c>
      <c r="B21" t="s">
        <v>10</v>
      </c>
      <c r="C21" s="1">
        <v>42996</v>
      </c>
      <c r="D21">
        <v>60</v>
      </c>
      <c r="E21">
        <v>25.9</v>
      </c>
      <c r="F21">
        <v>-34.1</v>
      </c>
      <c r="G21">
        <v>-22.1</v>
      </c>
      <c r="H21">
        <v>-16.100000000000001</v>
      </c>
      <c r="L21" s="1"/>
    </row>
    <row r="22" spans="1:12" hidden="1">
      <c r="A22">
        <v>400086</v>
      </c>
      <c r="B22" t="s">
        <v>10</v>
      </c>
      <c r="C22" s="1">
        <v>42997</v>
      </c>
      <c r="D22">
        <v>40</v>
      </c>
      <c r="E22">
        <v>0</v>
      </c>
      <c r="F22">
        <v>-40</v>
      </c>
      <c r="G22">
        <v>-32</v>
      </c>
      <c r="H22">
        <v>-28</v>
      </c>
      <c r="L22" s="1"/>
    </row>
    <row r="23" spans="1:12" hidden="1">
      <c r="A23">
        <v>400086</v>
      </c>
      <c r="B23" t="s">
        <v>10</v>
      </c>
      <c r="C23" s="1">
        <v>42999</v>
      </c>
      <c r="D23">
        <v>15</v>
      </c>
      <c r="E23">
        <v>15.4</v>
      </c>
      <c r="F23">
        <v>0.4</v>
      </c>
      <c r="G23">
        <v>0</v>
      </c>
      <c r="L23" s="1"/>
    </row>
    <row r="24" spans="1:12" hidden="1">
      <c r="A24">
        <v>400086</v>
      </c>
      <c r="B24" t="s">
        <v>10</v>
      </c>
      <c r="C24" s="1">
        <v>43000</v>
      </c>
      <c r="D24">
        <v>10</v>
      </c>
      <c r="E24">
        <v>8.6</v>
      </c>
      <c r="F24">
        <v>-1.4</v>
      </c>
      <c r="G24">
        <v>0</v>
      </c>
      <c r="L24" s="1"/>
    </row>
    <row r="25" spans="1:12" hidden="1">
      <c r="A25">
        <v>400086</v>
      </c>
      <c r="B25" t="s">
        <v>10</v>
      </c>
      <c r="C25" s="1">
        <v>43001</v>
      </c>
      <c r="D25">
        <v>20</v>
      </c>
      <c r="E25">
        <v>13.7</v>
      </c>
      <c r="F25">
        <v>-6.3</v>
      </c>
      <c r="G25">
        <v>-2.2999999999999998</v>
      </c>
      <c r="H25">
        <v>-0.3</v>
      </c>
      <c r="L25" s="1"/>
    </row>
    <row r="26" spans="1:12" hidden="1">
      <c r="A26">
        <v>400086</v>
      </c>
      <c r="B26" t="s">
        <v>10</v>
      </c>
      <c r="C26" s="1">
        <v>43003</v>
      </c>
      <c r="D26">
        <v>30</v>
      </c>
      <c r="E26">
        <v>31.3</v>
      </c>
      <c r="F26">
        <v>1.3</v>
      </c>
      <c r="G26">
        <v>0</v>
      </c>
      <c r="L26" s="1"/>
    </row>
    <row r="27" spans="1:12" hidden="1">
      <c r="A27">
        <v>400090</v>
      </c>
      <c r="B27" t="s">
        <v>11</v>
      </c>
      <c r="C27" s="1">
        <v>42977</v>
      </c>
      <c r="D27">
        <v>30</v>
      </c>
      <c r="E27">
        <v>27.44</v>
      </c>
      <c r="F27">
        <v>-2.56</v>
      </c>
      <c r="G27">
        <v>0</v>
      </c>
      <c r="L27" s="1"/>
    </row>
    <row r="28" spans="1:12" hidden="1">
      <c r="A28">
        <v>400090</v>
      </c>
      <c r="B28" t="s">
        <v>11</v>
      </c>
      <c r="C28" s="1">
        <v>42992</v>
      </c>
      <c r="D28">
        <v>30</v>
      </c>
      <c r="E28">
        <v>41.11</v>
      </c>
      <c r="F28">
        <v>11.11</v>
      </c>
      <c r="G28">
        <v>5.1100000000000003</v>
      </c>
      <c r="H28">
        <v>2.11</v>
      </c>
      <c r="L28" s="1"/>
    </row>
    <row r="29" spans="1:12" hidden="1">
      <c r="A29">
        <v>400100</v>
      </c>
      <c r="B29" t="s">
        <v>12</v>
      </c>
      <c r="C29" s="1">
        <v>42978</v>
      </c>
      <c r="D29">
        <v>200</v>
      </c>
      <c r="E29">
        <v>224.91</v>
      </c>
      <c r="F29">
        <v>24.91</v>
      </c>
      <c r="G29">
        <v>0</v>
      </c>
      <c r="L29" s="1"/>
    </row>
    <row r="30" spans="1:12" hidden="1">
      <c r="A30">
        <v>400100</v>
      </c>
      <c r="B30" t="s">
        <v>12</v>
      </c>
      <c r="C30" s="1">
        <v>42996</v>
      </c>
      <c r="D30">
        <v>60</v>
      </c>
      <c r="E30">
        <v>116.38</v>
      </c>
      <c r="F30">
        <v>56.38</v>
      </c>
      <c r="G30">
        <v>44.38</v>
      </c>
      <c r="H30">
        <v>38.380000000000003</v>
      </c>
      <c r="L30" s="1"/>
    </row>
    <row r="31" spans="1:12">
      <c r="A31" s="3">
        <v>400103</v>
      </c>
      <c r="B31" s="3" t="s">
        <v>13</v>
      </c>
      <c r="C31" s="5">
        <v>42972</v>
      </c>
      <c r="D31" s="3">
        <v>130</v>
      </c>
      <c r="E31" s="3">
        <v>80.88</v>
      </c>
      <c r="F31" s="3">
        <v>-49.12</v>
      </c>
      <c r="G31" s="3">
        <v>-23.12</v>
      </c>
      <c r="H31" s="3">
        <v>-10.119999999999999</v>
      </c>
      <c r="L31" s="1"/>
    </row>
    <row r="32" spans="1:12" hidden="1">
      <c r="A32">
        <v>400103</v>
      </c>
      <c r="B32" t="s">
        <v>13</v>
      </c>
      <c r="C32" s="1">
        <v>42997</v>
      </c>
      <c r="D32">
        <v>150</v>
      </c>
      <c r="E32">
        <v>0</v>
      </c>
      <c r="F32">
        <v>-150</v>
      </c>
      <c r="G32">
        <v>-120</v>
      </c>
      <c r="H32">
        <v>-105</v>
      </c>
      <c r="L32" s="1"/>
    </row>
    <row r="33" spans="1:12">
      <c r="A33" s="3">
        <v>400103</v>
      </c>
      <c r="B33" s="3" t="s">
        <v>13</v>
      </c>
      <c r="C33" s="5">
        <v>42998</v>
      </c>
      <c r="D33" s="3">
        <v>150</v>
      </c>
      <c r="E33" s="3">
        <v>97.21</v>
      </c>
      <c r="F33" s="3">
        <v>-52.79</v>
      </c>
      <c r="G33" s="3">
        <v>-22.79</v>
      </c>
      <c r="H33" s="3">
        <v>-7.79</v>
      </c>
      <c r="L33" s="1"/>
    </row>
    <row r="34" spans="1:12" hidden="1">
      <c r="A34">
        <v>400103</v>
      </c>
      <c r="B34" t="s">
        <v>13</v>
      </c>
      <c r="C34" s="1">
        <v>42999</v>
      </c>
      <c r="D34">
        <v>100</v>
      </c>
      <c r="E34">
        <v>78</v>
      </c>
      <c r="F34">
        <v>-22</v>
      </c>
      <c r="G34">
        <v>-2</v>
      </c>
      <c r="H34">
        <v>0</v>
      </c>
      <c r="L34" s="1"/>
    </row>
    <row r="35" spans="1:12">
      <c r="A35" s="3">
        <v>400103</v>
      </c>
      <c r="B35" s="3" t="s">
        <v>13</v>
      </c>
      <c r="C35" s="5">
        <v>43001</v>
      </c>
      <c r="D35" s="3">
        <v>120</v>
      </c>
      <c r="E35" s="3">
        <v>81.09</v>
      </c>
      <c r="F35" s="3">
        <v>-38.909999999999997</v>
      </c>
      <c r="G35" s="3">
        <v>-14.91</v>
      </c>
      <c r="H35" s="3">
        <v>-2.91</v>
      </c>
      <c r="L35" s="1"/>
    </row>
    <row r="36" spans="1:12" hidden="1">
      <c r="A36">
        <v>400107</v>
      </c>
      <c r="B36" t="s">
        <v>14</v>
      </c>
      <c r="C36" s="1">
        <v>42972</v>
      </c>
      <c r="D36">
        <v>20</v>
      </c>
      <c r="E36">
        <v>18.5</v>
      </c>
      <c r="F36">
        <v>-1.5</v>
      </c>
      <c r="G36">
        <v>0</v>
      </c>
      <c r="L36" s="1"/>
    </row>
    <row r="37" spans="1:12" hidden="1">
      <c r="A37">
        <v>400107</v>
      </c>
      <c r="B37" t="s">
        <v>14</v>
      </c>
      <c r="C37" s="1">
        <v>42975</v>
      </c>
      <c r="D37">
        <v>150</v>
      </c>
      <c r="E37">
        <v>175.44</v>
      </c>
      <c r="F37">
        <v>25.44</v>
      </c>
      <c r="G37">
        <v>0</v>
      </c>
      <c r="L37" s="1"/>
    </row>
    <row r="38" spans="1:12">
      <c r="A38">
        <v>400107</v>
      </c>
      <c r="B38" t="s">
        <v>14</v>
      </c>
      <c r="C38" s="1">
        <v>42976</v>
      </c>
      <c r="D38">
        <v>150</v>
      </c>
      <c r="E38">
        <v>72.209999999999994</v>
      </c>
      <c r="F38">
        <v>-77.790000000000006</v>
      </c>
      <c r="G38">
        <v>-47.79</v>
      </c>
      <c r="H38">
        <v>-32.79</v>
      </c>
      <c r="L38" s="1"/>
    </row>
    <row r="39" spans="1:12" hidden="1">
      <c r="A39">
        <v>400107</v>
      </c>
      <c r="B39" t="s">
        <v>14</v>
      </c>
      <c r="C39" s="1">
        <v>42984</v>
      </c>
      <c r="D39">
        <v>100</v>
      </c>
      <c r="E39">
        <v>74.349999999999994</v>
      </c>
      <c r="F39">
        <v>-25.65</v>
      </c>
      <c r="G39">
        <v>-5.65</v>
      </c>
      <c r="H39">
        <v>0</v>
      </c>
      <c r="L39" s="1"/>
    </row>
    <row r="40" spans="1:12" hidden="1">
      <c r="A40">
        <v>400107</v>
      </c>
      <c r="B40" t="s">
        <v>14</v>
      </c>
      <c r="C40" s="1">
        <v>42991</v>
      </c>
      <c r="D40">
        <v>10</v>
      </c>
      <c r="E40">
        <v>32.5</v>
      </c>
      <c r="F40">
        <v>22.5</v>
      </c>
      <c r="G40">
        <v>20.5</v>
      </c>
      <c r="H40">
        <v>19.5</v>
      </c>
      <c r="L40" s="1"/>
    </row>
    <row r="41" spans="1:12" hidden="1">
      <c r="A41">
        <v>400107</v>
      </c>
      <c r="B41" t="s">
        <v>14</v>
      </c>
      <c r="C41" s="1">
        <v>42992</v>
      </c>
      <c r="D41">
        <v>200</v>
      </c>
      <c r="E41">
        <v>225.72</v>
      </c>
      <c r="F41">
        <v>25.72</v>
      </c>
      <c r="G41">
        <v>0</v>
      </c>
      <c r="L41" s="1"/>
    </row>
    <row r="42" spans="1:12" hidden="1">
      <c r="A42">
        <v>400107</v>
      </c>
      <c r="B42" t="s">
        <v>14</v>
      </c>
      <c r="C42" s="1">
        <v>42993</v>
      </c>
      <c r="D42">
        <v>10</v>
      </c>
      <c r="E42">
        <v>81.81</v>
      </c>
      <c r="F42">
        <v>71.81</v>
      </c>
      <c r="G42">
        <v>69.81</v>
      </c>
      <c r="H42">
        <v>68.81</v>
      </c>
      <c r="L42" s="1"/>
    </row>
    <row r="43" spans="1:12">
      <c r="A43">
        <v>400110</v>
      </c>
      <c r="B43" t="s">
        <v>15</v>
      </c>
      <c r="C43" s="1">
        <v>42984</v>
      </c>
      <c r="D43">
        <v>90</v>
      </c>
      <c r="E43">
        <v>59.26</v>
      </c>
      <c r="F43">
        <v>-30.74</v>
      </c>
      <c r="G43">
        <v>-12.74</v>
      </c>
      <c r="H43">
        <v>-3.74</v>
      </c>
      <c r="L43" s="1"/>
    </row>
    <row r="44" spans="1:12" hidden="1">
      <c r="A44">
        <v>400110</v>
      </c>
      <c r="B44" t="s">
        <v>15</v>
      </c>
      <c r="C44" s="1">
        <v>42997</v>
      </c>
      <c r="D44">
        <v>70</v>
      </c>
      <c r="E44">
        <v>0</v>
      </c>
      <c r="F44">
        <v>-70</v>
      </c>
      <c r="G44">
        <v>-56</v>
      </c>
      <c r="H44">
        <v>-49</v>
      </c>
      <c r="L44" s="1"/>
    </row>
    <row r="45" spans="1:12" hidden="1">
      <c r="A45">
        <v>400110</v>
      </c>
      <c r="B45" t="s">
        <v>15</v>
      </c>
      <c r="C45" s="1">
        <v>42998</v>
      </c>
      <c r="D45">
        <v>70</v>
      </c>
      <c r="E45">
        <v>54.16</v>
      </c>
      <c r="F45">
        <v>-15.84</v>
      </c>
      <c r="G45">
        <v>-1.84</v>
      </c>
      <c r="H45">
        <v>0</v>
      </c>
      <c r="L45" s="1"/>
    </row>
    <row r="46" spans="1:12" hidden="1">
      <c r="A46">
        <v>400110</v>
      </c>
      <c r="B46" t="s">
        <v>15</v>
      </c>
      <c r="C46" s="1">
        <v>43001</v>
      </c>
      <c r="D46">
        <v>20</v>
      </c>
      <c r="E46">
        <v>13.77</v>
      </c>
      <c r="F46">
        <v>-6.23</v>
      </c>
      <c r="G46">
        <v>-2.23</v>
      </c>
      <c r="H46">
        <v>-0.23</v>
      </c>
      <c r="L46" s="1"/>
    </row>
    <row r="47" spans="1:12" hidden="1">
      <c r="A47">
        <v>400114</v>
      </c>
      <c r="B47" t="s">
        <v>16</v>
      </c>
      <c r="C47" s="1">
        <v>42973</v>
      </c>
      <c r="D47">
        <v>10</v>
      </c>
      <c r="E47">
        <v>6.2</v>
      </c>
      <c r="F47">
        <v>-3.8</v>
      </c>
      <c r="G47">
        <v>-1.8</v>
      </c>
      <c r="H47">
        <v>-0.8</v>
      </c>
      <c r="L47" s="1"/>
    </row>
    <row r="48" spans="1:12" hidden="1">
      <c r="A48">
        <v>400114</v>
      </c>
      <c r="B48" t="s">
        <v>16</v>
      </c>
      <c r="C48" s="1">
        <v>42984</v>
      </c>
      <c r="D48">
        <v>7</v>
      </c>
      <c r="E48">
        <v>4.7</v>
      </c>
      <c r="F48">
        <v>-2.2999999999999998</v>
      </c>
      <c r="G48">
        <v>-0.9</v>
      </c>
      <c r="H48">
        <v>-0.2</v>
      </c>
      <c r="L48" s="1"/>
    </row>
    <row r="49" spans="1:12" hidden="1">
      <c r="A49">
        <v>400114</v>
      </c>
      <c r="B49" t="s">
        <v>16</v>
      </c>
      <c r="C49" s="1">
        <v>42991</v>
      </c>
      <c r="D49">
        <v>15</v>
      </c>
      <c r="E49">
        <v>13.1</v>
      </c>
      <c r="F49">
        <v>-1.9</v>
      </c>
      <c r="G49">
        <v>0</v>
      </c>
      <c r="L49" s="1"/>
    </row>
    <row r="50" spans="1:12" hidden="1">
      <c r="A50">
        <v>400114</v>
      </c>
      <c r="B50" t="s">
        <v>16</v>
      </c>
      <c r="C50" s="1">
        <v>42994</v>
      </c>
      <c r="D50">
        <v>15</v>
      </c>
      <c r="E50">
        <v>7</v>
      </c>
      <c r="F50">
        <v>-8</v>
      </c>
      <c r="G50">
        <v>-5</v>
      </c>
      <c r="H50">
        <v>-3.5</v>
      </c>
      <c r="L50" s="1"/>
    </row>
    <row r="51" spans="1:12" hidden="1">
      <c r="A51">
        <v>400114</v>
      </c>
      <c r="B51" t="s">
        <v>16</v>
      </c>
      <c r="C51" s="1">
        <v>42996</v>
      </c>
      <c r="D51">
        <v>9</v>
      </c>
      <c r="E51">
        <v>11.49</v>
      </c>
      <c r="F51">
        <v>2.4900000000000002</v>
      </c>
      <c r="G51">
        <v>0.69</v>
      </c>
      <c r="H51">
        <v>0</v>
      </c>
      <c r="L51" s="1"/>
    </row>
    <row r="52" spans="1:12" hidden="1">
      <c r="A52">
        <v>400114</v>
      </c>
      <c r="B52" t="s">
        <v>16</v>
      </c>
      <c r="C52" s="1">
        <v>43001</v>
      </c>
      <c r="D52">
        <v>10</v>
      </c>
      <c r="E52">
        <v>6.8</v>
      </c>
      <c r="F52">
        <v>-3.2</v>
      </c>
      <c r="G52">
        <v>-1.2</v>
      </c>
      <c r="H52">
        <v>-0.2</v>
      </c>
      <c r="L52" s="1"/>
    </row>
    <row r="53" spans="1:12" hidden="1">
      <c r="A53">
        <v>400123</v>
      </c>
      <c r="B53" t="s">
        <v>17</v>
      </c>
      <c r="C53" s="1">
        <v>42984</v>
      </c>
      <c r="D53">
        <v>16</v>
      </c>
      <c r="E53">
        <v>14.58</v>
      </c>
      <c r="F53">
        <v>-1.42</v>
      </c>
      <c r="G53">
        <v>0</v>
      </c>
      <c r="L53" s="1"/>
    </row>
    <row r="54" spans="1:12">
      <c r="A54">
        <v>400123</v>
      </c>
      <c r="B54" t="s">
        <v>17</v>
      </c>
      <c r="C54" s="1">
        <v>42994</v>
      </c>
      <c r="D54">
        <v>40</v>
      </c>
      <c r="E54">
        <v>0</v>
      </c>
      <c r="F54">
        <v>-40</v>
      </c>
      <c r="G54">
        <v>-32</v>
      </c>
      <c r="H54">
        <v>-28</v>
      </c>
      <c r="L54" s="1"/>
    </row>
    <row r="55" spans="1:12" hidden="1">
      <c r="A55">
        <v>400123</v>
      </c>
      <c r="B55" t="s">
        <v>17</v>
      </c>
      <c r="C55" s="1">
        <v>42996</v>
      </c>
      <c r="D55">
        <v>40</v>
      </c>
      <c r="E55">
        <v>46.4</v>
      </c>
      <c r="F55">
        <v>6.4</v>
      </c>
      <c r="G55">
        <v>0</v>
      </c>
      <c r="L55" s="1"/>
    </row>
    <row r="56" spans="1:12" hidden="1">
      <c r="A56">
        <v>400123</v>
      </c>
      <c r="B56" t="s">
        <v>17</v>
      </c>
      <c r="C56" s="1">
        <v>42997</v>
      </c>
      <c r="D56">
        <v>50</v>
      </c>
      <c r="E56">
        <v>0</v>
      </c>
      <c r="F56">
        <v>-50</v>
      </c>
      <c r="G56">
        <v>-40</v>
      </c>
      <c r="H56">
        <v>-35</v>
      </c>
      <c r="L56" s="1"/>
    </row>
    <row r="57" spans="1:12" hidden="1">
      <c r="A57">
        <v>400123</v>
      </c>
      <c r="B57" t="s">
        <v>17</v>
      </c>
      <c r="C57" s="1">
        <v>42998</v>
      </c>
      <c r="D57">
        <v>50</v>
      </c>
      <c r="E57">
        <v>52.3</v>
      </c>
      <c r="F57">
        <v>2.2999999999999998</v>
      </c>
      <c r="G57">
        <v>0</v>
      </c>
      <c r="L57" s="1"/>
    </row>
    <row r="58" spans="1:12" hidden="1">
      <c r="A58">
        <v>400123</v>
      </c>
      <c r="B58" t="s">
        <v>17</v>
      </c>
      <c r="C58" s="1">
        <v>42999</v>
      </c>
      <c r="D58">
        <v>50</v>
      </c>
      <c r="E58">
        <v>53.7</v>
      </c>
      <c r="F58">
        <v>3.7</v>
      </c>
      <c r="G58">
        <v>0</v>
      </c>
      <c r="L58" s="1"/>
    </row>
    <row r="59" spans="1:12" hidden="1">
      <c r="A59">
        <v>400123</v>
      </c>
      <c r="B59" t="s">
        <v>17</v>
      </c>
      <c r="C59" s="1">
        <v>43000</v>
      </c>
      <c r="D59">
        <v>0</v>
      </c>
      <c r="E59">
        <v>0</v>
      </c>
      <c r="F59">
        <v>0</v>
      </c>
      <c r="G59">
        <v>0</v>
      </c>
      <c r="L59" s="1"/>
    </row>
    <row r="60" spans="1:12" hidden="1">
      <c r="A60">
        <v>400126</v>
      </c>
      <c r="B60" t="s">
        <v>18</v>
      </c>
      <c r="C60" s="1">
        <v>42993</v>
      </c>
      <c r="D60">
        <v>120</v>
      </c>
      <c r="E60">
        <v>103.97</v>
      </c>
      <c r="F60">
        <v>-16.03</v>
      </c>
      <c r="G60">
        <v>0</v>
      </c>
      <c r="L60" s="1"/>
    </row>
    <row r="61" spans="1:12" hidden="1">
      <c r="A61">
        <v>400130</v>
      </c>
      <c r="B61" t="s">
        <v>19</v>
      </c>
      <c r="C61" s="1">
        <v>42985</v>
      </c>
      <c r="D61">
        <v>50</v>
      </c>
      <c r="E61">
        <v>30.91</v>
      </c>
      <c r="F61">
        <v>-19.09</v>
      </c>
      <c r="G61">
        <v>-9.09</v>
      </c>
      <c r="H61">
        <v>-4.09</v>
      </c>
      <c r="L61" s="1"/>
    </row>
    <row r="62" spans="1:12" hidden="1">
      <c r="A62">
        <v>400132</v>
      </c>
      <c r="B62" t="s">
        <v>20</v>
      </c>
      <c r="C62" s="1">
        <v>42994</v>
      </c>
      <c r="D62">
        <v>40</v>
      </c>
      <c r="E62">
        <v>37.5</v>
      </c>
      <c r="F62">
        <v>-2.5</v>
      </c>
      <c r="G62">
        <v>0</v>
      </c>
      <c r="L62" s="1"/>
    </row>
    <row r="63" spans="1:12" hidden="1">
      <c r="A63">
        <v>400139</v>
      </c>
      <c r="B63" t="s">
        <v>21</v>
      </c>
      <c r="C63" s="1">
        <v>42999</v>
      </c>
      <c r="D63">
        <v>15</v>
      </c>
      <c r="E63">
        <v>14.2</v>
      </c>
      <c r="F63">
        <v>-0.8</v>
      </c>
      <c r="G63">
        <v>0</v>
      </c>
      <c r="L63" s="1"/>
    </row>
    <row r="64" spans="1:12" hidden="1">
      <c r="A64">
        <v>400146</v>
      </c>
      <c r="B64" t="s">
        <v>22</v>
      </c>
      <c r="C64" s="1">
        <v>42992</v>
      </c>
      <c r="D64">
        <v>200</v>
      </c>
      <c r="E64">
        <v>228.07</v>
      </c>
      <c r="F64">
        <v>28.07</v>
      </c>
      <c r="G64">
        <v>0</v>
      </c>
      <c r="L64" s="1"/>
    </row>
    <row r="65" spans="1:12" hidden="1">
      <c r="A65">
        <v>400152</v>
      </c>
      <c r="B65" t="s">
        <v>23</v>
      </c>
      <c r="C65" s="1">
        <v>42984</v>
      </c>
      <c r="D65">
        <v>10</v>
      </c>
      <c r="E65">
        <v>10.6</v>
      </c>
      <c r="F65">
        <v>0.6</v>
      </c>
      <c r="G65">
        <v>0</v>
      </c>
      <c r="L65" s="1"/>
    </row>
    <row r="66" spans="1:12" hidden="1">
      <c r="A66">
        <v>400152</v>
      </c>
      <c r="B66" t="s">
        <v>23</v>
      </c>
      <c r="C66" s="1">
        <v>43001</v>
      </c>
      <c r="D66">
        <v>8</v>
      </c>
      <c r="E66">
        <v>7.4</v>
      </c>
      <c r="F66">
        <v>-0.6</v>
      </c>
      <c r="G66">
        <v>0</v>
      </c>
      <c r="L66" s="1"/>
    </row>
    <row r="67" spans="1:12">
      <c r="A67">
        <v>400123</v>
      </c>
      <c r="B67" t="s">
        <v>17</v>
      </c>
      <c r="C67" s="1">
        <v>43000</v>
      </c>
      <c r="D67">
        <v>0</v>
      </c>
      <c r="E67">
        <v>42.3</v>
      </c>
      <c r="F67">
        <v>42.3</v>
      </c>
      <c r="G67">
        <f>42.3-36</f>
        <v>6.2999999999999972</v>
      </c>
      <c r="H67">
        <f>42.3-39</f>
        <v>3.2999999999999972</v>
      </c>
      <c r="L67" s="1"/>
    </row>
    <row r="68" spans="1:12">
      <c r="A68" s="3">
        <v>400154</v>
      </c>
      <c r="B68" s="3" t="s">
        <v>24</v>
      </c>
      <c r="C68" s="5">
        <v>42973</v>
      </c>
      <c r="D68" s="3">
        <v>150</v>
      </c>
      <c r="E68" s="3">
        <v>51.61</v>
      </c>
      <c r="F68" s="3">
        <v>-98.39</v>
      </c>
      <c r="G68" s="3">
        <v>-68.39</v>
      </c>
      <c r="H68" s="3">
        <v>-53.39</v>
      </c>
      <c r="L68" s="1"/>
    </row>
    <row r="69" spans="1:12">
      <c r="A69" s="3">
        <v>400154</v>
      </c>
      <c r="B69" s="3" t="s">
        <v>24</v>
      </c>
      <c r="C69" s="5">
        <v>42984</v>
      </c>
      <c r="D69" s="3">
        <v>130</v>
      </c>
      <c r="E69" s="3">
        <v>78.03</v>
      </c>
      <c r="F69" s="3">
        <v>-51.97</v>
      </c>
      <c r="G69" s="3">
        <v>-25.97</v>
      </c>
      <c r="H69" s="3">
        <v>-12.97</v>
      </c>
      <c r="L69" s="1"/>
    </row>
    <row r="70" spans="1:12">
      <c r="A70" s="3">
        <v>400154</v>
      </c>
      <c r="B70" s="3" t="s">
        <v>24</v>
      </c>
      <c r="C70" s="5">
        <v>42991</v>
      </c>
      <c r="D70" s="3">
        <v>100</v>
      </c>
      <c r="E70" s="3">
        <v>31.01</v>
      </c>
      <c r="F70" s="3">
        <v>-68.989999999999995</v>
      </c>
      <c r="G70" s="3">
        <v>-48.99</v>
      </c>
      <c r="H70" s="3">
        <v>-38.99</v>
      </c>
      <c r="L70" s="1"/>
    </row>
    <row r="71" spans="1:12" hidden="1">
      <c r="A71">
        <v>400154</v>
      </c>
      <c r="B71" t="s">
        <v>24</v>
      </c>
      <c r="C71" s="1">
        <v>42996</v>
      </c>
      <c r="D71">
        <v>29</v>
      </c>
      <c r="E71">
        <v>13.3</v>
      </c>
      <c r="F71">
        <v>-15.7</v>
      </c>
      <c r="G71">
        <v>-9.9</v>
      </c>
      <c r="H71">
        <v>-7</v>
      </c>
      <c r="L71" s="1"/>
    </row>
    <row r="72" spans="1:12" hidden="1">
      <c r="A72">
        <v>400155</v>
      </c>
      <c r="B72" t="s">
        <v>25</v>
      </c>
      <c r="C72" s="1">
        <v>42997</v>
      </c>
      <c r="D72">
        <v>10</v>
      </c>
      <c r="E72">
        <v>0</v>
      </c>
      <c r="F72">
        <v>-10</v>
      </c>
      <c r="G72">
        <v>-8</v>
      </c>
      <c r="H72">
        <v>-7</v>
      </c>
      <c r="L72" s="1"/>
    </row>
    <row r="73" spans="1:12" hidden="1">
      <c r="A73">
        <v>400155</v>
      </c>
      <c r="B73" t="s">
        <v>25</v>
      </c>
      <c r="C73" s="1">
        <v>42998</v>
      </c>
      <c r="D73">
        <v>0</v>
      </c>
      <c r="E73">
        <v>0</v>
      </c>
      <c r="F73">
        <v>0</v>
      </c>
      <c r="G73">
        <v>0</v>
      </c>
      <c r="L73" s="1"/>
    </row>
    <row r="74" spans="1:12" hidden="1">
      <c r="A74">
        <v>400155</v>
      </c>
      <c r="B74" t="s">
        <v>25</v>
      </c>
      <c r="C74" s="1">
        <v>43000</v>
      </c>
      <c r="D74">
        <v>6</v>
      </c>
      <c r="E74">
        <v>4.5</v>
      </c>
      <c r="F74">
        <v>-1.5</v>
      </c>
      <c r="G74">
        <v>-0.3</v>
      </c>
      <c r="H74">
        <v>0</v>
      </c>
      <c r="L74" s="1"/>
    </row>
    <row r="75" spans="1:12" hidden="1">
      <c r="A75">
        <v>400156</v>
      </c>
      <c r="B75" t="s">
        <v>26</v>
      </c>
      <c r="C75" s="1">
        <v>42993</v>
      </c>
      <c r="D75">
        <v>6</v>
      </c>
      <c r="E75">
        <v>0</v>
      </c>
      <c r="F75">
        <v>-6</v>
      </c>
      <c r="G75">
        <v>-4.8</v>
      </c>
      <c r="H75">
        <v>-4.2</v>
      </c>
      <c r="L75" s="1"/>
    </row>
    <row r="76" spans="1:12" hidden="1">
      <c r="A76">
        <v>400156</v>
      </c>
      <c r="B76" t="s">
        <v>26</v>
      </c>
      <c r="C76" s="1">
        <v>43000</v>
      </c>
      <c r="D76">
        <v>0</v>
      </c>
      <c r="E76">
        <v>0</v>
      </c>
      <c r="F76">
        <v>0</v>
      </c>
      <c r="G76">
        <v>0</v>
      </c>
      <c r="L76" s="1"/>
    </row>
    <row r="77" spans="1:12" hidden="1">
      <c r="A77">
        <v>400161</v>
      </c>
      <c r="B77" t="s">
        <v>27</v>
      </c>
      <c r="C77" s="1">
        <v>42996</v>
      </c>
      <c r="D77">
        <v>25</v>
      </c>
      <c r="E77">
        <v>28.7</v>
      </c>
      <c r="F77">
        <v>3.7</v>
      </c>
      <c r="G77">
        <v>0</v>
      </c>
      <c r="L77" s="1"/>
    </row>
    <row r="78" spans="1:12" hidden="1">
      <c r="A78">
        <v>400169</v>
      </c>
      <c r="B78" t="s">
        <v>28</v>
      </c>
      <c r="C78" s="1">
        <v>42992</v>
      </c>
      <c r="D78">
        <v>20</v>
      </c>
      <c r="E78">
        <v>17.399999999999999</v>
      </c>
      <c r="F78">
        <v>-2.6</v>
      </c>
      <c r="G78">
        <v>0</v>
      </c>
      <c r="L78" s="1"/>
    </row>
    <row r="79" spans="1:12" hidden="1">
      <c r="A79">
        <v>400169</v>
      </c>
      <c r="B79" t="s">
        <v>28</v>
      </c>
      <c r="C79" s="1">
        <v>42996</v>
      </c>
      <c r="D79">
        <v>0</v>
      </c>
      <c r="E79">
        <v>0</v>
      </c>
      <c r="F79">
        <v>0</v>
      </c>
      <c r="G79">
        <v>0</v>
      </c>
      <c r="L79" s="1"/>
    </row>
    <row r="80" spans="1:12" hidden="1">
      <c r="A80">
        <v>400169</v>
      </c>
      <c r="B80" t="s">
        <v>28</v>
      </c>
      <c r="C80" s="1">
        <v>42998</v>
      </c>
      <c r="D80">
        <v>20</v>
      </c>
      <c r="E80">
        <v>9.1999999999999993</v>
      </c>
      <c r="F80">
        <v>-10.8</v>
      </c>
      <c r="G80">
        <v>-6.8</v>
      </c>
      <c r="H80">
        <v>-4.8</v>
      </c>
      <c r="L80" s="1"/>
    </row>
    <row r="81" spans="1:12" hidden="1">
      <c r="A81">
        <v>400185</v>
      </c>
      <c r="B81" t="s">
        <v>29</v>
      </c>
      <c r="C81" s="1">
        <v>42984</v>
      </c>
      <c r="D81">
        <v>5</v>
      </c>
      <c r="E81">
        <v>2.6</v>
      </c>
      <c r="F81">
        <v>-2.4</v>
      </c>
      <c r="G81">
        <v>-1.4</v>
      </c>
      <c r="H81">
        <v>-0.9</v>
      </c>
      <c r="L81" s="1"/>
    </row>
    <row r="82" spans="1:12" hidden="1">
      <c r="A82">
        <v>400185</v>
      </c>
      <c r="B82" t="s">
        <v>29</v>
      </c>
      <c r="C82" s="1">
        <v>42991</v>
      </c>
      <c r="D82">
        <v>4</v>
      </c>
      <c r="E82">
        <v>2.2999999999999998</v>
      </c>
      <c r="F82">
        <v>-1.7</v>
      </c>
      <c r="G82">
        <v>-0.9</v>
      </c>
      <c r="H82">
        <v>-0.5</v>
      </c>
      <c r="L82" s="1"/>
    </row>
    <row r="83" spans="1:12" hidden="1">
      <c r="A83">
        <v>400185</v>
      </c>
      <c r="B83" t="s">
        <v>29</v>
      </c>
      <c r="C83" s="1">
        <v>42996</v>
      </c>
      <c r="D83">
        <v>20</v>
      </c>
      <c r="E83">
        <v>22</v>
      </c>
      <c r="F83">
        <v>2</v>
      </c>
      <c r="G83">
        <v>0</v>
      </c>
      <c r="L83" s="1"/>
    </row>
    <row r="84" spans="1:12" hidden="1">
      <c r="A84">
        <v>400185</v>
      </c>
      <c r="B84" t="s">
        <v>29</v>
      </c>
      <c r="C84" s="1">
        <v>42999</v>
      </c>
      <c r="D84">
        <v>20</v>
      </c>
      <c r="E84">
        <v>0</v>
      </c>
      <c r="F84">
        <v>-20</v>
      </c>
      <c r="G84">
        <v>-16</v>
      </c>
      <c r="H84">
        <v>-14</v>
      </c>
      <c r="L84" s="1"/>
    </row>
    <row r="85" spans="1:12" hidden="1">
      <c r="A85">
        <v>400185</v>
      </c>
      <c r="B85" t="s">
        <v>29</v>
      </c>
      <c r="C85" s="1">
        <v>43000</v>
      </c>
      <c r="D85">
        <v>5</v>
      </c>
      <c r="E85">
        <v>9.8000000000000007</v>
      </c>
      <c r="F85">
        <v>4.8</v>
      </c>
      <c r="G85">
        <v>3.8</v>
      </c>
      <c r="H85">
        <v>3.3</v>
      </c>
      <c r="L85" s="1"/>
    </row>
    <row r="86" spans="1:12" hidden="1">
      <c r="A86">
        <v>400185</v>
      </c>
      <c r="B86" t="s">
        <v>29</v>
      </c>
      <c r="C86" s="1">
        <v>43001</v>
      </c>
      <c r="D86">
        <v>20</v>
      </c>
      <c r="E86">
        <v>0</v>
      </c>
      <c r="F86">
        <v>-20</v>
      </c>
      <c r="G86">
        <v>-16</v>
      </c>
      <c r="H86">
        <v>-14</v>
      </c>
      <c r="L86" s="1"/>
    </row>
    <row r="87" spans="1:12" hidden="1">
      <c r="A87">
        <v>400190</v>
      </c>
      <c r="B87" t="s">
        <v>30</v>
      </c>
      <c r="C87" s="1">
        <v>42978</v>
      </c>
      <c r="D87">
        <v>200</v>
      </c>
      <c r="E87">
        <v>230.52</v>
      </c>
      <c r="F87">
        <v>30.52</v>
      </c>
      <c r="G87">
        <v>0</v>
      </c>
      <c r="L87" s="1"/>
    </row>
    <row r="88" spans="1:12">
      <c r="A88" s="3">
        <v>400190</v>
      </c>
      <c r="B88" s="3" t="s">
        <v>30</v>
      </c>
      <c r="C88" s="5">
        <v>42982</v>
      </c>
      <c r="D88" s="3">
        <v>100</v>
      </c>
      <c r="E88" s="3">
        <v>182.68</v>
      </c>
      <c r="F88" s="3">
        <v>82.68</v>
      </c>
      <c r="G88" s="3">
        <v>62.68</v>
      </c>
      <c r="H88" s="3">
        <v>52.68</v>
      </c>
      <c r="L88" s="1"/>
    </row>
    <row r="89" spans="1:12" hidden="1">
      <c r="A89">
        <v>400190</v>
      </c>
      <c r="B89" t="s">
        <v>30</v>
      </c>
      <c r="C89" s="1">
        <v>42983</v>
      </c>
      <c r="D89">
        <v>70</v>
      </c>
      <c r="E89">
        <v>62.53</v>
      </c>
      <c r="F89">
        <v>-7.47</v>
      </c>
      <c r="G89">
        <v>0</v>
      </c>
      <c r="L89" s="1"/>
    </row>
    <row r="90" spans="1:12">
      <c r="A90" s="3">
        <v>400190</v>
      </c>
      <c r="B90" s="3" t="s">
        <v>30</v>
      </c>
      <c r="C90" s="5">
        <v>42998</v>
      </c>
      <c r="D90" s="3">
        <v>300</v>
      </c>
      <c r="E90" s="3">
        <v>97.1</v>
      </c>
      <c r="F90" s="3">
        <v>-202.9</v>
      </c>
      <c r="G90" s="3">
        <v>-142.9</v>
      </c>
      <c r="H90" s="3">
        <v>-112.9</v>
      </c>
      <c r="L90" s="1"/>
    </row>
    <row r="91" spans="1:12" hidden="1">
      <c r="A91">
        <v>400190</v>
      </c>
      <c r="B91" t="s">
        <v>30</v>
      </c>
      <c r="C91" s="1">
        <v>42999</v>
      </c>
      <c r="D91">
        <v>200</v>
      </c>
      <c r="E91">
        <v>193.39</v>
      </c>
      <c r="F91">
        <v>-6.61</v>
      </c>
      <c r="G91">
        <v>0</v>
      </c>
      <c r="L91" s="1"/>
    </row>
    <row r="92" spans="1:12" hidden="1">
      <c r="A92">
        <v>400206</v>
      </c>
      <c r="B92" t="s">
        <v>31</v>
      </c>
      <c r="C92" s="1">
        <v>42994</v>
      </c>
      <c r="D92">
        <v>30</v>
      </c>
      <c r="E92">
        <v>0</v>
      </c>
      <c r="F92">
        <v>-30</v>
      </c>
      <c r="G92">
        <v>-24</v>
      </c>
      <c r="H92">
        <v>-21</v>
      </c>
      <c r="L92" s="1"/>
    </row>
    <row r="93" spans="1:12" hidden="1">
      <c r="A93">
        <v>400206</v>
      </c>
      <c r="B93" t="s">
        <v>31</v>
      </c>
      <c r="C93" s="1">
        <v>42996</v>
      </c>
      <c r="D93">
        <v>30</v>
      </c>
      <c r="E93">
        <v>44.5</v>
      </c>
      <c r="F93">
        <v>14.5</v>
      </c>
      <c r="G93">
        <v>8.5</v>
      </c>
      <c r="H93">
        <v>5.5</v>
      </c>
      <c r="L93" s="1"/>
    </row>
    <row r="94" spans="1:12" hidden="1">
      <c r="A94">
        <v>400215</v>
      </c>
      <c r="B94" t="s">
        <v>32</v>
      </c>
      <c r="C94" s="1">
        <v>42994</v>
      </c>
      <c r="D94">
        <v>30</v>
      </c>
      <c r="E94">
        <v>22.7</v>
      </c>
      <c r="F94">
        <v>-7.3</v>
      </c>
      <c r="G94">
        <v>-1.3</v>
      </c>
      <c r="H94">
        <v>0</v>
      </c>
      <c r="L94" s="1"/>
    </row>
    <row r="95" spans="1:12" hidden="1">
      <c r="A95">
        <v>400215</v>
      </c>
      <c r="B95" t="s">
        <v>32</v>
      </c>
      <c r="C95" s="1">
        <v>42996</v>
      </c>
      <c r="D95">
        <v>0</v>
      </c>
      <c r="E95">
        <v>0</v>
      </c>
      <c r="F95">
        <v>0</v>
      </c>
      <c r="G95">
        <v>0</v>
      </c>
      <c r="L95" s="1"/>
    </row>
    <row r="96" spans="1:12" hidden="1">
      <c r="A96">
        <v>400215</v>
      </c>
      <c r="B96" t="s">
        <v>32</v>
      </c>
      <c r="C96" s="1">
        <v>43001</v>
      </c>
      <c r="D96">
        <v>10</v>
      </c>
      <c r="E96">
        <v>5</v>
      </c>
      <c r="F96">
        <v>-5</v>
      </c>
      <c r="G96">
        <v>-3</v>
      </c>
      <c r="H96">
        <v>-2</v>
      </c>
      <c r="L96" s="1"/>
    </row>
    <row r="97" spans="1:12" hidden="1">
      <c r="A97">
        <v>400222</v>
      </c>
      <c r="B97" t="s">
        <v>33</v>
      </c>
      <c r="C97" s="1">
        <v>42972</v>
      </c>
      <c r="D97">
        <v>250</v>
      </c>
      <c r="E97">
        <v>217.26</v>
      </c>
      <c r="F97">
        <v>-32.74</v>
      </c>
      <c r="G97">
        <v>0</v>
      </c>
      <c r="L97" s="1"/>
    </row>
    <row r="98" spans="1:12" hidden="1">
      <c r="A98">
        <v>400232</v>
      </c>
      <c r="B98" t="s">
        <v>34</v>
      </c>
      <c r="C98" s="1">
        <v>42997</v>
      </c>
      <c r="D98">
        <v>40</v>
      </c>
      <c r="E98">
        <v>29.1</v>
      </c>
      <c r="F98">
        <v>-10.9</v>
      </c>
      <c r="G98">
        <v>-2.9</v>
      </c>
      <c r="H98">
        <v>0</v>
      </c>
      <c r="L98" s="1"/>
    </row>
    <row r="99" spans="1:12" hidden="1">
      <c r="A99">
        <v>400232</v>
      </c>
      <c r="B99" t="s">
        <v>34</v>
      </c>
      <c r="C99" s="1">
        <v>42999</v>
      </c>
      <c r="D99">
        <v>10</v>
      </c>
      <c r="E99">
        <v>11.3</v>
      </c>
      <c r="F99">
        <v>1.3</v>
      </c>
      <c r="G99">
        <v>0</v>
      </c>
      <c r="L99" s="1"/>
    </row>
    <row r="100" spans="1:12" hidden="1">
      <c r="A100">
        <v>400233</v>
      </c>
      <c r="B100" t="s">
        <v>35</v>
      </c>
      <c r="C100" s="1">
        <v>42996</v>
      </c>
      <c r="D100">
        <v>30</v>
      </c>
      <c r="E100">
        <v>31.5</v>
      </c>
      <c r="F100">
        <v>1.5</v>
      </c>
      <c r="G100">
        <v>0</v>
      </c>
      <c r="L100" s="1"/>
    </row>
    <row r="101" spans="1:12" hidden="1">
      <c r="A101">
        <v>400233</v>
      </c>
      <c r="B101" t="s">
        <v>35</v>
      </c>
      <c r="C101" s="1">
        <v>42997</v>
      </c>
      <c r="D101">
        <v>30</v>
      </c>
      <c r="E101">
        <v>18</v>
      </c>
      <c r="F101">
        <v>-12</v>
      </c>
      <c r="G101">
        <v>-6</v>
      </c>
      <c r="H101">
        <v>-3</v>
      </c>
      <c r="L101" s="1"/>
    </row>
    <row r="102" spans="1:12" hidden="1">
      <c r="A102">
        <v>400239</v>
      </c>
      <c r="B102" t="s">
        <v>36</v>
      </c>
      <c r="C102" s="1">
        <v>42971</v>
      </c>
      <c r="D102">
        <v>40</v>
      </c>
      <c r="E102">
        <v>38.35</v>
      </c>
      <c r="F102">
        <v>-1.65</v>
      </c>
      <c r="G102">
        <v>0</v>
      </c>
      <c r="L102" s="1"/>
    </row>
    <row r="103" spans="1:12" hidden="1">
      <c r="A103">
        <v>400245</v>
      </c>
      <c r="B103" t="s">
        <v>37</v>
      </c>
      <c r="C103" s="1">
        <v>42996</v>
      </c>
      <c r="D103">
        <v>30</v>
      </c>
      <c r="E103">
        <v>18.600000000000001</v>
      </c>
      <c r="F103">
        <v>-11.4</v>
      </c>
      <c r="G103">
        <v>-5.4</v>
      </c>
      <c r="H103">
        <v>-2.4</v>
      </c>
      <c r="L103" s="1"/>
    </row>
    <row r="104" spans="1:12">
      <c r="A104">
        <v>400281</v>
      </c>
      <c r="B104" t="s">
        <v>38</v>
      </c>
      <c r="C104" s="1">
        <v>42971</v>
      </c>
      <c r="D104">
        <v>35</v>
      </c>
      <c r="E104">
        <v>22.8</v>
      </c>
      <c r="F104">
        <v>-12.2</v>
      </c>
      <c r="G104">
        <v>-5.2</v>
      </c>
      <c r="H104">
        <v>-1.7</v>
      </c>
      <c r="L104" s="1"/>
    </row>
    <row r="105" spans="1:12" hidden="1">
      <c r="A105">
        <v>400281</v>
      </c>
      <c r="B105" t="s">
        <v>38</v>
      </c>
      <c r="C105" s="1">
        <v>42992</v>
      </c>
      <c r="D105">
        <v>20</v>
      </c>
      <c r="E105">
        <v>21.5</v>
      </c>
      <c r="F105">
        <v>1.5</v>
      </c>
      <c r="G105">
        <v>0</v>
      </c>
      <c r="L105" s="1"/>
    </row>
    <row r="106" spans="1:12" hidden="1">
      <c r="A106">
        <v>400286</v>
      </c>
      <c r="B106" t="s">
        <v>39</v>
      </c>
      <c r="C106" s="1">
        <v>42996</v>
      </c>
      <c r="D106">
        <v>40</v>
      </c>
      <c r="E106">
        <v>32.700000000000003</v>
      </c>
      <c r="F106">
        <v>-7.3</v>
      </c>
      <c r="G106">
        <v>0</v>
      </c>
      <c r="L106" s="1"/>
    </row>
    <row r="107" spans="1:12" hidden="1">
      <c r="A107">
        <v>400286</v>
      </c>
      <c r="B107" t="s">
        <v>39</v>
      </c>
      <c r="C107" s="1">
        <v>42998</v>
      </c>
      <c r="D107">
        <v>20</v>
      </c>
      <c r="E107">
        <v>23.7</v>
      </c>
      <c r="F107">
        <v>3.7</v>
      </c>
      <c r="G107">
        <v>0</v>
      </c>
      <c r="L107" s="1"/>
    </row>
    <row r="108" spans="1:12" hidden="1">
      <c r="A108">
        <v>400301</v>
      </c>
      <c r="B108" t="s">
        <v>40</v>
      </c>
      <c r="C108" s="1">
        <v>42984</v>
      </c>
      <c r="D108">
        <v>10</v>
      </c>
      <c r="E108">
        <v>14.7</v>
      </c>
      <c r="F108">
        <v>4.7</v>
      </c>
      <c r="G108">
        <v>2.7</v>
      </c>
      <c r="H108">
        <v>1.7</v>
      </c>
      <c r="L108" s="1"/>
    </row>
    <row r="109" spans="1:12" hidden="1">
      <c r="A109">
        <v>400301</v>
      </c>
      <c r="B109" t="s">
        <v>40</v>
      </c>
      <c r="C109" s="1">
        <v>42996</v>
      </c>
      <c r="D109">
        <v>0</v>
      </c>
      <c r="E109">
        <v>0</v>
      </c>
      <c r="F109">
        <v>0</v>
      </c>
      <c r="G109">
        <v>0</v>
      </c>
      <c r="L109" s="1"/>
    </row>
    <row r="110" spans="1:12" hidden="1">
      <c r="A110">
        <v>400301</v>
      </c>
      <c r="B110" t="s">
        <v>40</v>
      </c>
      <c r="C110" s="1">
        <v>42998</v>
      </c>
      <c r="D110">
        <v>0</v>
      </c>
      <c r="E110">
        <v>0</v>
      </c>
      <c r="F110">
        <v>0</v>
      </c>
      <c r="G110">
        <v>0</v>
      </c>
      <c r="L110" s="1"/>
    </row>
    <row r="111" spans="1:12" hidden="1">
      <c r="A111">
        <v>400309</v>
      </c>
      <c r="B111" t="s">
        <v>41</v>
      </c>
      <c r="C111" s="1">
        <v>42968</v>
      </c>
      <c r="D111">
        <v>30</v>
      </c>
      <c r="E111">
        <v>20</v>
      </c>
      <c r="F111">
        <v>-10</v>
      </c>
      <c r="G111">
        <v>-4</v>
      </c>
      <c r="H111">
        <v>-1</v>
      </c>
      <c r="L111" s="1"/>
    </row>
    <row r="112" spans="1:12" hidden="1">
      <c r="A112">
        <v>400309</v>
      </c>
      <c r="B112" t="s">
        <v>41</v>
      </c>
      <c r="C112" s="1">
        <v>42977</v>
      </c>
      <c r="D112">
        <v>20</v>
      </c>
      <c r="E112">
        <v>15.7</v>
      </c>
      <c r="F112">
        <v>-4.3</v>
      </c>
      <c r="G112">
        <v>-0.3</v>
      </c>
      <c r="H112">
        <v>0</v>
      </c>
      <c r="L112" s="1"/>
    </row>
    <row r="113" spans="1:12" hidden="1">
      <c r="A113">
        <v>400309</v>
      </c>
      <c r="B113" t="s">
        <v>41</v>
      </c>
      <c r="C113" s="1">
        <v>42978</v>
      </c>
      <c r="D113">
        <v>20</v>
      </c>
      <c r="E113">
        <v>12.7</v>
      </c>
      <c r="F113">
        <v>-7.3</v>
      </c>
      <c r="G113">
        <v>-3.3</v>
      </c>
      <c r="H113">
        <v>-1.3</v>
      </c>
      <c r="L113" s="1"/>
    </row>
    <row r="114" spans="1:12" hidden="1">
      <c r="A114">
        <v>400309</v>
      </c>
      <c r="B114" t="s">
        <v>41</v>
      </c>
      <c r="C114" s="1">
        <v>42999</v>
      </c>
      <c r="D114">
        <v>0</v>
      </c>
      <c r="E114">
        <v>0</v>
      </c>
      <c r="F114">
        <v>0</v>
      </c>
      <c r="G114">
        <v>0</v>
      </c>
      <c r="L114" s="1"/>
    </row>
    <row r="115" spans="1:12">
      <c r="A115">
        <v>400309</v>
      </c>
      <c r="B115" t="s">
        <v>41</v>
      </c>
      <c r="C115" s="1">
        <v>43000</v>
      </c>
      <c r="D115">
        <v>35</v>
      </c>
      <c r="E115">
        <v>13.8</v>
      </c>
      <c r="F115">
        <v>-21.2</v>
      </c>
      <c r="G115">
        <v>-14.2</v>
      </c>
      <c r="H115">
        <v>-10.7</v>
      </c>
      <c r="L115" s="1"/>
    </row>
    <row r="116" spans="1:12" hidden="1">
      <c r="A116">
        <v>400309</v>
      </c>
      <c r="B116" t="s">
        <v>41</v>
      </c>
      <c r="C116" s="1">
        <v>43001</v>
      </c>
      <c r="D116">
        <v>25</v>
      </c>
      <c r="E116">
        <v>14.8</v>
      </c>
      <c r="F116">
        <v>-10.199999999999999</v>
      </c>
      <c r="G116">
        <v>-5.2</v>
      </c>
      <c r="H116">
        <v>-2.7</v>
      </c>
      <c r="L116" s="1"/>
    </row>
    <row r="117" spans="1:12" hidden="1">
      <c r="A117">
        <v>400313</v>
      </c>
      <c r="B117" t="s">
        <v>42</v>
      </c>
      <c r="C117" s="1">
        <v>42996</v>
      </c>
      <c r="D117">
        <v>0</v>
      </c>
      <c r="E117">
        <v>0</v>
      </c>
      <c r="F117">
        <v>0</v>
      </c>
      <c r="G117">
        <v>0</v>
      </c>
      <c r="L117" s="1"/>
    </row>
    <row r="118" spans="1:12" hidden="1">
      <c r="A118">
        <v>400316</v>
      </c>
      <c r="B118" t="s">
        <v>43</v>
      </c>
      <c r="C118" s="1">
        <v>42978</v>
      </c>
      <c r="D118">
        <v>50</v>
      </c>
      <c r="E118">
        <v>40.39</v>
      </c>
      <c r="F118">
        <v>-9.61</v>
      </c>
      <c r="G118">
        <v>0</v>
      </c>
      <c r="L118" s="1"/>
    </row>
    <row r="119" spans="1:12" hidden="1">
      <c r="A119">
        <v>400316</v>
      </c>
      <c r="B119" t="s">
        <v>43</v>
      </c>
      <c r="C119" s="1">
        <v>42984</v>
      </c>
      <c r="D119">
        <v>20</v>
      </c>
      <c r="E119">
        <v>15.3</v>
      </c>
      <c r="F119">
        <v>-4.7</v>
      </c>
      <c r="G119">
        <v>-0.7</v>
      </c>
      <c r="H119">
        <v>0</v>
      </c>
      <c r="L119" s="1"/>
    </row>
    <row r="120" spans="1:12" hidden="1">
      <c r="A120">
        <v>400316</v>
      </c>
      <c r="B120" t="s">
        <v>43</v>
      </c>
      <c r="C120" s="1">
        <v>42992</v>
      </c>
      <c r="D120">
        <v>35</v>
      </c>
      <c r="E120">
        <v>20.09</v>
      </c>
      <c r="F120">
        <v>-14.91</v>
      </c>
      <c r="G120">
        <v>-7.91</v>
      </c>
      <c r="H120">
        <v>-4.41</v>
      </c>
      <c r="L120" s="1"/>
    </row>
    <row r="121" spans="1:12" hidden="1">
      <c r="A121">
        <v>400316</v>
      </c>
      <c r="B121" t="s">
        <v>43</v>
      </c>
      <c r="C121" s="1">
        <v>42997</v>
      </c>
      <c r="D121">
        <v>15</v>
      </c>
      <c r="E121">
        <v>0</v>
      </c>
      <c r="F121">
        <v>-15</v>
      </c>
      <c r="G121">
        <v>-12</v>
      </c>
      <c r="H121">
        <v>-10.5</v>
      </c>
      <c r="L121" s="1"/>
    </row>
    <row r="122" spans="1:12" hidden="1">
      <c r="A122">
        <v>400316</v>
      </c>
      <c r="B122" t="s">
        <v>43</v>
      </c>
      <c r="C122" s="1">
        <v>42998</v>
      </c>
      <c r="D122">
        <v>30</v>
      </c>
      <c r="E122">
        <v>13.5</v>
      </c>
      <c r="F122">
        <v>-16.5</v>
      </c>
      <c r="G122">
        <v>-10.5</v>
      </c>
      <c r="H122">
        <v>-7.5</v>
      </c>
      <c r="L122" s="1"/>
    </row>
    <row r="123" spans="1:12" hidden="1">
      <c r="A123">
        <v>400321</v>
      </c>
      <c r="B123" t="s">
        <v>44</v>
      </c>
      <c r="C123" s="1">
        <v>42984</v>
      </c>
      <c r="D123">
        <v>8</v>
      </c>
      <c r="E123">
        <v>6.5</v>
      </c>
      <c r="F123">
        <v>-1.5</v>
      </c>
      <c r="G123">
        <v>0</v>
      </c>
      <c r="L123" s="1"/>
    </row>
    <row r="124" spans="1:12" hidden="1">
      <c r="A124">
        <v>400321</v>
      </c>
      <c r="B124" t="s">
        <v>44</v>
      </c>
      <c r="C124" s="1">
        <v>42996</v>
      </c>
      <c r="D124">
        <v>15</v>
      </c>
      <c r="E124">
        <v>9.5</v>
      </c>
      <c r="F124">
        <v>-5.5</v>
      </c>
      <c r="G124">
        <v>-2.5</v>
      </c>
      <c r="H124">
        <v>-1</v>
      </c>
      <c r="L124" s="1"/>
    </row>
    <row r="125" spans="1:12" hidden="1">
      <c r="A125">
        <v>400321</v>
      </c>
      <c r="B125" t="s">
        <v>44</v>
      </c>
      <c r="C125" s="1">
        <v>42997</v>
      </c>
      <c r="D125">
        <v>14</v>
      </c>
      <c r="E125">
        <v>8.6999999999999993</v>
      </c>
      <c r="F125">
        <v>-5.3</v>
      </c>
      <c r="G125">
        <v>-2.5</v>
      </c>
      <c r="H125">
        <v>-1.1000000000000001</v>
      </c>
      <c r="L125" s="1"/>
    </row>
    <row r="126" spans="1:12" hidden="1">
      <c r="A126">
        <v>400326</v>
      </c>
      <c r="B126" t="s">
        <v>45</v>
      </c>
      <c r="C126" s="1">
        <v>42999</v>
      </c>
      <c r="D126">
        <v>12</v>
      </c>
      <c r="E126">
        <v>7</v>
      </c>
      <c r="F126">
        <v>-5</v>
      </c>
      <c r="G126">
        <v>-2.6</v>
      </c>
      <c r="H126">
        <v>-1.4</v>
      </c>
      <c r="L126" s="1"/>
    </row>
    <row r="127" spans="1:12" hidden="1">
      <c r="A127">
        <v>400331</v>
      </c>
      <c r="B127" t="s">
        <v>46</v>
      </c>
      <c r="C127" s="1">
        <v>42972</v>
      </c>
      <c r="D127">
        <v>40</v>
      </c>
      <c r="E127">
        <v>39.67</v>
      </c>
      <c r="F127">
        <v>-0.33</v>
      </c>
      <c r="G127">
        <v>0</v>
      </c>
      <c r="L127" s="1"/>
    </row>
    <row r="128" spans="1:12" hidden="1">
      <c r="A128">
        <v>400331</v>
      </c>
      <c r="B128" t="s">
        <v>46</v>
      </c>
      <c r="C128" s="1">
        <v>42984</v>
      </c>
      <c r="D128">
        <v>25</v>
      </c>
      <c r="E128">
        <v>23.8</v>
      </c>
      <c r="F128">
        <v>-1.2</v>
      </c>
      <c r="G128">
        <v>0</v>
      </c>
      <c r="L128" s="1"/>
    </row>
    <row r="129" spans="1:12" hidden="1">
      <c r="A129">
        <v>400331</v>
      </c>
      <c r="B129" t="s">
        <v>46</v>
      </c>
      <c r="C129" s="1">
        <v>42990</v>
      </c>
      <c r="D129">
        <v>40</v>
      </c>
      <c r="E129">
        <v>0</v>
      </c>
      <c r="F129">
        <v>-40</v>
      </c>
      <c r="G129">
        <v>-32</v>
      </c>
      <c r="H129">
        <v>-28</v>
      </c>
      <c r="L129" s="1"/>
    </row>
    <row r="130" spans="1:12">
      <c r="A130">
        <v>400331</v>
      </c>
      <c r="B130" t="s">
        <v>46</v>
      </c>
      <c r="C130" s="1">
        <v>42991</v>
      </c>
      <c r="D130">
        <v>40</v>
      </c>
      <c r="E130">
        <v>84.1</v>
      </c>
      <c r="F130">
        <v>44.1</v>
      </c>
      <c r="G130">
        <v>36.1</v>
      </c>
      <c r="H130">
        <v>32.1</v>
      </c>
      <c r="L130" s="1"/>
    </row>
    <row r="131" spans="1:12" hidden="1">
      <c r="A131">
        <v>400331</v>
      </c>
      <c r="B131" t="s">
        <v>46</v>
      </c>
      <c r="C131" s="1">
        <v>42992</v>
      </c>
      <c r="D131">
        <v>40</v>
      </c>
      <c r="E131">
        <v>46.9</v>
      </c>
      <c r="F131">
        <v>6.9</v>
      </c>
      <c r="G131">
        <v>0</v>
      </c>
      <c r="L131" s="1"/>
    </row>
    <row r="132" spans="1:12" hidden="1">
      <c r="A132">
        <v>400331</v>
      </c>
      <c r="B132" t="s">
        <v>46</v>
      </c>
      <c r="C132" s="1">
        <v>42993</v>
      </c>
      <c r="D132">
        <v>30</v>
      </c>
      <c r="E132">
        <v>34.9</v>
      </c>
      <c r="F132">
        <v>4.9000000000000004</v>
      </c>
      <c r="G132">
        <v>0</v>
      </c>
      <c r="L132" s="1"/>
    </row>
    <row r="133" spans="1:12" hidden="1">
      <c r="A133">
        <v>400331</v>
      </c>
      <c r="B133" t="s">
        <v>46</v>
      </c>
      <c r="C133" s="1">
        <v>42996</v>
      </c>
      <c r="D133">
        <v>300</v>
      </c>
      <c r="E133">
        <v>214.51</v>
      </c>
      <c r="F133">
        <v>-85.49</v>
      </c>
      <c r="G133">
        <v>-25.49</v>
      </c>
      <c r="H133">
        <v>0</v>
      </c>
      <c r="L133" s="1"/>
    </row>
    <row r="134" spans="1:12" hidden="1">
      <c r="A134">
        <v>400370</v>
      </c>
      <c r="B134" t="s">
        <v>47</v>
      </c>
      <c r="C134" s="1">
        <v>42982</v>
      </c>
      <c r="D134">
        <v>250</v>
      </c>
      <c r="E134">
        <v>233.78</v>
      </c>
      <c r="F134">
        <v>-16.22</v>
      </c>
      <c r="G134">
        <v>0</v>
      </c>
      <c r="L134" s="1"/>
    </row>
    <row r="135" spans="1:12" hidden="1">
      <c r="A135">
        <v>400370</v>
      </c>
      <c r="B135" t="s">
        <v>47</v>
      </c>
      <c r="C135" s="1">
        <v>42984</v>
      </c>
      <c r="D135">
        <v>110</v>
      </c>
      <c r="E135">
        <v>133.62</v>
      </c>
      <c r="F135">
        <v>23.62</v>
      </c>
      <c r="G135">
        <v>1.62</v>
      </c>
      <c r="H135">
        <v>0</v>
      </c>
      <c r="L135" s="1"/>
    </row>
    <row r="136" spans="1:12" hidden="1">
      <c r="A136">
        <v>400370</v>
      </c>
      <c r="B136" t="s">
        <v>47</v>
      </c>
      <c r="C136" s="1">
        <v>42996</v>
      </c>
      <c r="D136">
        <v>160</v>
      </c>
      <c r="E136">
        <v>176.16</v>
      </c>
      <c r="F136">
        <v>16.16</v>
      </c>
      <c r="G136">
        <v>0</v>
      </c>
      <c r="L136" s="1"/>
    </row>
    <row r="137" spans="1:12" hidden="1">
      <c r="A137">
        <v>400383</v>
      </c>
      <c r="B137" t="s">
        <v>48</v>
      </c>
      <c r="C137" s="1">
        <v>42984</v>
      </c>
      <c r="D137">
        <v>4</v>
      </c>
      <c r="E137">
        <v>1.2</v>
      </c>
      <c r="F137">
        <v>-2.8</v>
      </c>
      <c r="G137">
        <v>-2</v>
      </c>
      <c r="H137">
        <v>-1.6</v>
      </c>
      <c r="L137" s="1"/>
    </row>
    <row r="138" spans="1:12" hidden="1">
      <c r="A138">
        <v>400383</v>
      </c>
      <c r="B138" t="s">
        <v>48</v>
      </c>
      <c r="C138" s="1">
        <v>42998</v>
      </c>
      <c r="D138">
        <v>16</v>
      </c>
      <c r="E138">
        <v>13.8</v>
      </c>
      <c r="F138">
        <v>-2.2000000000000002</v>
      </c>
      <c r="G138">
        <v>0</v>
      </c>
      <c r="L138" s="1"/>
    </row>
    <row r="139" spans="1:12" hidden="1">
      <c r="A139">
        <v>400390</v>
      </c>
      <c r="B139" t="s">
        <v>49</v>
      </c>
      <c r="C139" s="1">
        <v>42989</v>
      </c>
      <c r="D139">
        <v>50</v>
      </c>
      <c r="E139">
        <v>50.1</v>
      </c>
      <c r="F139">
        <v>0.1</v>
      </c>
      <c r="G139">
        <v>0</v>
      </c>
      <c r="L139" s="1"/>
    </row>
    <row r="140" spans="1:12" hidden="1">
      <c r="A140">
        <v>400390</v>
      </c>
      <c r="B140" t="s">
        <v>49</v>
      </c>
      <c r="C140" s="1">
        <v>42992</v>
      </c>
      <c r="D140">
        <v>60</v>
      </c>
      <c r="E140">
        <v>54.1</v>
      </c>
      <c r="F140">
        <v>-5.9</v>
      </c>
      <c r="G140">
        <v>0</v>
      </c>
      <c r="L140" s="1"/>
    </row>
    <row r="141" spans="1:12" hidden="1">
      <c r="A141">
        <v>400390</v>
      </c>
      <c r="B141" t="s">
        <v>49</v>
      </c>
      <c r="C141" s="1">
        <v>42993</v>
      </c>
      <c r="D141">
        <v>13</v>
      </c>
      <c r="E141">
        <v>0</v>
      </c>
      <c r="F141">
        <v>-13</v>
      </c>
      <c r="G141">
        <v>-10.4</v>
      </c>
      <c r="H141">
        <v>-9.1</v>
      </c>
      <c r="L141" s="1"/>
    </row>
    <row r="142" spans="1:12" hidden="1">
      <c r="A142">
        <v>400400</v>
      </c>
      <c r="B142" t="s">
        <v>50</v>
      </c>
      <c r="C142" s="1">
        <v>42992</v>
      </c>
      <c r="D142">
        <v>0</v>
      </c>
      <c r="E142">
        <v>0</v>
      </c>
      <c r="F142">
        <v>0</v>
      </c>
      <c r="G142">
        <v>0</v>
      </c>
      <c r="L142" s="1"/>
    </row>
    <row r="143" spans="1:12" hidden="1">
      <c r="A143">
        <v>400406</v>
      </c>
      <c r="B143" t="s">
        <v>51</v>
      </c>
      <c r="C143" s="1">
        <v>42992</v>
      </c>
      <c r="D143">
        <v>300</v>
      </c>
      <c r="E143">
        <v>254.79</v>
      </c>
      <c r="F143">
        <v>-45.21</v>
      </c>
      <c r="G143">
        <v>0</v>
      </c>
      <c r="L143" s="1"/>
    </row>
    <row r="144" spans="1:12" hidden="1">
      <c r="A144">
        <v>400406</v>
      </c>
      <c r="B144" t="s">
        <v>51</v>
      </c>
      <c r="C144" s="1">
        <v>42993</v>
      </c>
      <c r="D144">
        <v>50</v>
      </c>
      <c r="E144">
        <v>85.98</v>
      </c>
      <c r="F144">
        <v>35.979999999999997</v>
      </c>
      <c r="G144">
        <v>25.98</v>
      </c>
      <c r="H144">
        <v>20.98</v>
      </c>
      <c r="L144" s="1"/>
    </row>
    <row r="145" spans="1:12" hidden="1">
      <c r="A145">
        <v>400414</v>
      </c>
      <c r="B145" t="s">
        <v>52</v>
      </c>
      <c r="C145" s="1">
        <v>42975</v>
      </c>
      <c r="D145">
        <v>200</v>
      </c>
      <c r="E145">
        <v>214.91</v>
      </c>
      <c r="F145">
        <v>14.91</v>
      </c>
      <c r="G145">
        <v>0</v>
      </c>
      <c r="L145" s="1"/>
    </row>
    <row r="146" spans="1:12" hidden="1">
      <c r="A146">
        <v>400414</v>
      </c>
      <c r="B146" t="s">
        <v>52</v>
      </c>
      <c r="C146" s="1">
        <v>42976</v>
      </c>
      <c r="D146">
        <v>30</v>
      </c>
      <c r="E146">
        <v>0</v>
      </c>
      <c r="F146">
        <v>-30</v>
      </c>
      <c r="G146">
        <v>-24</v>
      </c>
      <c r="H146">
        <v>-21</v>
      </c>
      <c r="L146" s="1"/>
    </row>
    <row r="147" spans="1:12" hidden="1">
      <c r="A147">
        <v>400414</v>
      </c>
      <c r="B147" t="s">
        <v>52</v>
      </c>
      <c r="C147" s="1">
        <v>42977</v>
      </c>
      <c r="D147">
        <v>0</v>
      </c>
      <c r="E147">
        <v>0</v>
      </c>
      <c r="F147">
        <v>0</v>
      </c>
      <c r="G147">
        <v>0</v>
      </c>
      <c r="L147" s="1"/>
    </row>
    <row r="148" spans="1:12">
      <c r="A148">
        <v>400414</v>
      </c>
      <c r="B148" t="s">
        <v>52</v>
      </c>
      <c r="C148" s="1">
        <v>42983</v>
      </c>
      <c r="D148">
        <v>40</v>
      </c>
      <c r="E148">
        <v>57.29</v>
      </c>
      <c r="F148">
        <v>17.29</v>
      </c>
      <c r="G148">
        <v>9.2899999999999991</v>
      </c>
      <c r="H148">
        <v>5.29</v>
      </c>
      <c r="L148" s="1"/>
    </row>
    <row r="149" spans="1:12" hidden="1">
      <c r="A149">
        <v>400414</v>
      </c>
      <c r="B149" t="s">
        <v>52</v>
      </c>
      <c r="C149" s="1">
        <v>42990</v>
      </c>
      <c r="D149">
        <v>300</v>
      </c>
      <c r="E149">
        <v>0</v>
      </c>
      <c r="F149">
        <v>-300</v>
      </c>
      <c r="G149">
        <v>-240</v>
      </c>
      <c r="H149">
        <v>-210</v>
      </c>
      <c r="L149" s="1"/>
    </row>
    <row r="150" spans="1:12" hidden="1">
      <c r="A150">
        <v>400414</v>
      </c>
      <c r="B150" t="s">
        <v>52</v>
      </c>
      <c r="C150" s="1">
        <v>42991</v>
      </c>
      <c r="D150">
        <v>300</v>
      </c>
      <c r="E150">
        <v>241.95</v>
      </c>
      <c r="F150">
        <v>-58.05</v>
      </c>
      <c r="G150">
        <v>0</v>
      </c>
      <c r="L150" s="1"/>
    </row>
    <row r="151" spans="1:12" hidden="1">
      <c r="A151">
        <v>400414</v>
      </c>
      <c r="B151" t="s">
        <v>52</v>
      </c>
      <c r="C151" s="1">
        <v>42992</v>
      </c>
      <c r="D151">
        <v>200</v>
      </c>
      <c r="E151">
        <v>0</v>
      </c>
      <c r="F151">
        <v>-200</v>
      </c>
      <c r="G151">
        <v>-160</v>
      </c>
      <c r="H151">
        <v>-140</v>
      </c>
      <c r="L151" s="1"/>
    </row>
    <row r="152" spans="1:12" hidden="1">
      <c r="A152">
        <v>400414</v>
      </c>
      <c r="B152" t="s">
        <v>52</v>
      </c>
      <c r="C152" s="1">
        <v>42996</v>
      </c>
      <c r="D152">
        <v>130</v>
      </c>
      <c r="E152">
        <v>41</v>
      </c>
      <c r="F152">
        <v>-89</v>
      </c>
      <c r="G152">
        <v>-63</v>
      </c>
      <c r="H152">
        <v>-50</v>
      </c>
      <c r="L152" s="1"/>
    </row>
    <row r="153" spans="1:12" hidden="1">
      <c r="A153">
        <v>400414</v>
      </c>
      <c r="B153" t="s">
        <v>52</v>
      </c>
      <c r="C153" s="1">
        <v>42997</v>
      </c>
      <c r="D153">
        <v>150</v>
      </c>
      <c r="E153">
        <v>0</v>
      </c>
      <c r="F153">
        <v>-150</v>
      </c>
      <c r="G153">
        <v>-120</v>
      </c>
      <c r="H153">
        <v>-105</v>
      </c>
      <c r="L153" s="1"/>
    </row>
    <row r="154" spans="1:12" hidden="1">
      <c r="A154">
        <v>400414</v>
      </c>
      <c r="B154" t="s">
        <v>52</v>
      </c>
      <c r="C154" s="1">
        <v>42998</v>
      </c>
      <c r="D154">
        <v>165</v>
      </c>
      <c r="E154">
        <v>130.35</v>
      </c>
      <c r="F154">
        <v>-34.65</v>
      </c>
      <c r="G154">
        <v>-1.65</v>
      </c>
      <c r="H154">
        <v>0</v>
      </c>
      <c r="L154" s="1"/>
    </row>
    <row r="155" spans="1:12" hidden="1">
      <c r="A155">
        <v>400414</v>
      </c>
      <c r="B155" t="s">
        <v>52</v>
      </c>
      <c r="C155" s="1">
        <v>42999</v>
      </c>
      <c r="D155">
        <v>30</v>
      </c>
      <c r="E155">
        <v>40.9</v>
      </c>
      <c r="F155">
        <v>10.9</v>
      </c>
      <c r="G155">
        <v>4.9000000000000004</v>
      </c>
      <c r="H155">
        <v>1.9</v>
      </c>
      <c r="L155" s="1"/>
    </row>
    <row r="156" spans="1:12" hidden="1">
      <c r="A156">
        <v>400414</v>
      </c>
      <c r="B156" t="s">
        <v>52</v>
      </c>
      <c r="C156" s="1">
        <v>43001</v>
      </c>
      <c r="D156">
        <v>30</v>
      </c>
      <c r="E156">
        <v>30.19</v>
      </c>
      <c r="F156">
        <v>0.19</v>
      </c>
      <c r="G156">
        <v>0</v>
      </c>
      <c r="L156" s="1"/>
    </row>
    <row r="157" spans="1:12" hidden="1">
      <c r="A157">
        <v>400414</v>
      </c>
      <c r="B157" t="s">
        <v>52</v>
      </c>
      <c r="C157" s="1">
        <v>43003</v>
      </c>
      <c r="D157">
        <v>0</v>
      </c>
      <c r="E157">
        <v>0</v>
      </c>
      <c r="F157">
        <v>0</v>
      </c>
      <c r="G157">
        <v>0</v>
      </c>
      <c r="L157" s="1"/>
    </row>
    <row r="158" spans="1:12" hidden="1">
      <c r="A158">
        <v>400422</v>
      </c>
      <c r="B158" t="s">
        <v>53</v>
      </c>
      <c r="C158" s="1">
        <v>42996</v>
      </c>
      <c r="D158">
        <v>30</v>
      </c>
      <c r="E158">
        <v>26.1</v>
      </c>
      <c r="F158">
        <v>-3.9</v>
      </c>
      <c r="G158">
        <v>0</v>
      </c>
      <c r="L158" s="1"/>
    </row>
    <row r="159" spans="1:12" hidden="1">
      <c r="A159">
        <v>400422</v>
      </c>
      <c r="B159" t="s">
        <v>53</v>
      </c>
      <c r="C159" s="1">
        <v>42998</v>
      </c>
      <c r="D159">
        <v>15</v>
      </c>
      <c r="E159">
        <v>15</v>
      </c>
      <c r="F159">
        <v>0</v>
      </c>
      <c r="G159">
        <v>0</v>
      </c>
      <c r="L159" s="1"/>
    </row>
    <row r="160" spans="1:12" hidden="1">
      <c r="A160">
        <v>400422</v>
      </c>
      <c r="B160" t="s">
        <v>53</v>
      </c>
      <c r="C160" s="1">
        <v>42999</v>
      </c>
      <c r="D160">
        <v>5</v>
      </c>
      <c r="E160">
        <v>2.6</v>
      </c>
      <c r="F160">
        <v>-2.4</v>
      </c>
      <c r="G160">
        <v>-1.4</v>
      </c>
      <c r="H160">
        <v>-0.9</v>
      </c>
      <c r="L160" s="1"/>
    </row>
    <row r="161" spans="1:12" hidden="1">
      <c r="A161">
        <v>400422</v>
      </c>
      <c r="B161" t="s">
        <v>53</v>
      </c>
      <c r="C161" s="1">
        <v>43001</v>
      </c>
      <c r="D161">
        <v>10</v>
      </c>
      <c r="E161">
        <v>8.9</v>
      </c>
      <c r="F161">
        <v>-1.1000000000000001</v>
      </c>
      <c r="G161">
        <v>0</v>
      </c>
      <c r="L161" s="1"/>
    </row>
    <row r="162" spans="1:12" hidden="1">
      <c r="A162">
        <v>400426</v>
      </c>
      <c r="B162" t="s">
        <v>54</v>
      </c>
      <c r="C162" s="1">
        <v>42991</v>
      </c>
      <c r="D162">
        <v>30</v>
      </c>
      <c r="E162">
        <v>24.8</v>
      </c>
      <c r="F162">
        <v>-5.2</v>
      </c>
      <c r="G162">
        <v>0</v>
      </c>
      <c r="L162" s="1"/>
    </row>
    <row r="163" spans="1:12" hidden="1">
      <c r="A163">
        <v>400426</v>
      </c>
      <c r="B163" t="s">
        <v>54</v>
      </c>
      <c r="C163" s="1">
        <v>42992</v>
      </c>
      <c r="D163">
        <v>15</v>
      </c>
      <c r="E163">
        <v>15.3</v>
      </c>
      <c r="F163">
        <v>0.3</v>
      </c>
      <c r="G163">
        <v>0</v>
      </c>
      <c r="L163" s="1"/>
    </row>
    <row r="164" spans="1:12" hidden="1">
      <c r="A164">
        <v>400426</v>
      </c>
      <c r="B164" t="s">
        <v>54</v>
      </c>
      <c r="C164" s="1">
        <v>43000</v>
      </c>
      <c r="D164">
        <v>12</v>
      </c>
      <c r="E164">
        <v>8.1999999999999993</v>
      </c>
      <c r="F164">
        <v>-3.8</v>
      </c>
      <c r="G164">
        <v>-1.4</v>
      </c>
      <c r="H164">
        <v>-0.2</v>
      </c>
      <c r="L164" s="1"/>
    </row>
    <row r="165" spans="1:12" hidden="1">
      <c r="A165">
        <v>400433</v>
      </c>
      <c r="B165" t="s">
        <v>55</v>
      </c>
      <c r="C165" s="1">
        <v>42978</v>
      </c>
      <c r="D165">
        <v>20</v>
      </c>
      <c r="E165">
        <v>7.6</v>
      </c>
      <c r="F165">
        <v>-12.4</v>
      </c>
      <c r="G165">
        <v>-8.4</v>
      </c>
      <c r="H165">
        <v>-6.4</v>
      </c>
      <c r="L165" s="1"/>
    </row>
    <row r="166" spans="1:12" hidden="1">
      <c r="A166">
        <v>400433</v>
      </c>
      <c r="B166" t="s">
        <v>55</v>
      </c>
      <c r="C166" s="1">
        <v>42996</v>
      </c>
      <c r="D166">
        <v>50</v>
      </c>
      <c r="E166">
        <v>17</v>
      </c>
      <c r="F166">
        <v>-33</v>
      </c>
      <c r="G166">
        <v>-23</v>
      </c>
      <c r="H166">
        <v>-18</v>
      </c>
      <c r="L166" s="1"/>
    </row>
    <row r="167" spans="1:12" hidden="1">
      <c r="A167">
        <v>400440</v>
      </c>
      <c r="B167" t="s">
        <v>56</v>
      </c>
      <c r="C167" s="1">
        <v>42970</v>
      </c>
      <c r="D167">
        <v>300</v>
      </c>
      <c r="E167">
        <v>345.88</v>
      </c>
      <c r="F167">
        <v>45.88</v>
      </c>
      <c r="G167">
        <v>0</v>
      </c>
      <c r="L167" s="1"/>
    </row>
    <row r="168" spans="1:12">
      <c r="A168" s="3">
        <v>400440</v>
      </c>
      <c r="B168" s="3" t="s">
        <v>56</v>
      </c>
      <c r="C168" s="5">
        <v>42989</v>
      </c>
      <c r="D168" s="3">
        <v>100</v>
      </c>
      <c r="E168" s="3">
        <v>24.17</v>
      </c>
      <c r="F168" s="3">
        <v>-75.83</v>
      </c>
      <c r="G168" s="3">
        <v>-55.83</v>
      </c>
      <c r="H168" s="3">
        <v>-45.83</v>
      </c>
      <c r="L168" s="1"/>
    </row>
    <row r="169" spans="1:12" hidden="1">
      <c r="A169">
        <v>400440</v>
      </c>
      <c r="B169" t="s">
        <v>56</v>
      </c>
      <c r="C169" s="1">
        <v>42991</v>
      </c>
      <c r="D169">
        <v>0</v>
      </c>
      <c r="E169">
        <v>58.55</v>
      </c>
      <c r="F169">
        <f>D169-E169</f>
        <v>-58.55</v>
      </c>
      <c r="G169">
        <v>0</v>
      </c>
      <c r="L169" s="1"/>
    </row>
    <row r="170" spans="1:12">
      <c r="A170" s="3">
        <v>400440</v>
      </c>
      <c r="B170" s="3" t="s">
        <v>56</v>
      </c>
      <c r="C170" s="5">
        <v>42991</v>
      </c>
      <c r="D170" s="3">
        <v>0</v>
      </c>
      <c r="E170" s="3">
        <v>58.55</v>
      </c>
      <c r="F170" s="3">
        <v>58.55</v>
      </c>
      <c r="G170" s="3">
        <f>F170-36</f>
        <v>22.549999999999997</v>
      </c>
      <c r="H170" s="3">
        <f>58.55-39</f>
        <v>19.549999999999997</v>
      </c>
      <c r="L170" s="1"/>
    </row>
    <row r="171" spans="1:12">
      <c r="A171" s="3">
        <v>400440</v>
      </c>
      <c r="B171" s="3" t="s">
        <v>56</v>
      </c>
      <c r="C171" s="5">
        <v>42998</v>
      </c>
      <c r="D171" s="3">
        <v>80</v>
      </c>
      <c r="E171" s="3">
        <v>0</v>
      </c>
      <c r="F171" s="3">
        <v>-80</v>
      </c>
      <c r="G171" s="3">
        <v>-64</v>
      </c>
      <c r="H171" s="3">
        <v>-56</v>
      </c>
      <c r="L171" s="1"/>
    </row>
    <row r="172" spans="1:12">
      <c r="A172" s="3">
        <v>400440</v>
      </c>
      <c r="B172" s="3" t="s">
        <v>56</v>
      </c>
      <c r="C172" s="5">
        <v>43001</v>
      </c>
      <c r="D172" s="3">
        <v>150</v>
      </c>
      <c r="E172" s="3">
        <v>101.8</v>
      </c>
      <c r="F172" s="3">
        <v>-48.2</v>
      </c>
      <c r="G172" s="3">
        <v>-18.2</v>
      </c>
      <c r="H172" s="3">
        <v>-3.2</v>
      </c>
      <c r="L172" s="1"/>
    </row>
    <row r="173" spans="1:12" hidden="1">
      <c r="A173">
        <v>400441</v>
      </c>
      <c r="B173" t="s">
        <v>57</v>
      </c>
      <c r="C173" s="1">
        <v>42969</v>
      </c>
      <c r="D173">
        <v>30</v>
      </c>
      <c r="E173">
        <v>42.4</v>
      </c>
      <c r="F173">
        <v>12.4</v>
      </c>
      <c r="G173">
        <v>6.4</v>
      </c>
      <c r="H173">
        <v>3.4</v>
      </c>
      <c r="L173" s="1"/>
    </row>
    <row r="174" spans="1:12" hidden="1">
      <c r="A174">
        <v>400441</v>
      </c>
      <c r="B174" t="s">
        <v>57</v>
      </c>
      <c r="C174" s="1">
        <v>42971</v>
      </c>
      <c r="D174">
        <v>40</v>
      </c>
      <c r="E174">
        <v>42.7</v>
      </c>
      <c r="F174">
        <v>2.7</v>
      </c>
      <c r="G174">
        <v>0</v>
      </c>
      <c r="L174" s="1"/>
    </row>
    <row r="175" spans="1:12" hidden="1">
      <c r="A175">
        <v>400441</v>
      </c>
      <c r="B175" t="s">
        <v>57</v>
      </c>
      <c r="C175" s="1">
        <v>42983</v>
      </c>
      <c r="D175">
        <v>80</v>
      </c>
      <c r="E175">
        <v>65.400000000000006</v>
      </c>
      <c r="F175">
        <v>-14.6</v>
      </c>
      <c r="G175">
        <v>0</v>
      </c>
      <c r="L175" s="1"/>
    </row>
    <row r="176" spans="1:12">
      <c r="A176">
        <v>400441</v>
      </c>
      <c r="B176" t="s">
        <v>57</v>
      </c>
      <c r="C176" s="1">
        <v>42984</v>
      </c>
      <c r="D176">
        <v>40</v>
      </c>
      <c r="E176">
        <v>80.2</v>
      </c>
      <c r="F176">
        <v>40.200000000000003</v>
      </c>
      <c r="G176">
        <v>32.200000000000003</v>
      </c>
      <c r="H176">
        <v>28.2</v>
      </c>
      <c r="L176" s="1"/>
    </row>
    <row r="177" spans="1:12" hidden="1">
      <c r="A177">
        <v>400441</v>
      </c>
      <c r="B177" t="s">
        <v>57</v>
      </c>
      <c r="C177" s="1">
        <v>42986</v>
      </c>
      <c r="D177">
        <v>40</v>
      </c>
      <c r="E177">
        <v>46.7</v>
      </c>
      <c r="F177">
        <v>6.7</v>
      </c>
      <c r="G177">
        <v>0</v>
      </c>
      <c r="L177" s="1"/>
    </row>
    <row r="178" spans="1:12" hidden="1">
      <c r="A178">
        <v>400441</v>
      </c>
      <c r="B178" t="s">
        <v>57</v>
      </c>
      <c r="C178" s="1">
        <v>42987</v>
      </c>
      <c r="D178">
        <v>40</v>
      </c>
      <c r="E178">
        <v>47.2</v>
      </c>
      <c r="F178">
        <v>7.2</v>
      </c>
      <c r="G178">
        <v>0</v>
      </c>
      <c r="L178" s="1"/>
    </row>
    <row r="179" spans="1:12">
      <c r="A179">
        <v>400441</v>
      </c>
      <c r="B179" t="s">
        <v>57</v>
      </c>
      <c r="C179" s="1">
        <v>42989</v>
      </c>
      <c r="D179">
        <v>40</v>
      </c>
      <c r="E179">
        <v>55</v>
      </c>
      <c r="F179">
        <v>15</v>
      </c>
      <c r="G179">
        <v>7</v>
      </c>
      <c r="H179">
        <v>3</v>
      </c>
      <c r="L179" s="1"/>
    </row>
    <row r="180" spans="1:12">
      <c r="A180">
        <v>400441</v>
      </c>
      <c r="B180" t="s">
        <v>57</v>
      </c>
      <c r="C180" s="1">
        <v>42991</v>
      </c>
      <c r="D180">
        <v>45</v>
      </c>
      <c r="E180">
        <v>73.400000000000006</v>
      </c>
      <c r="F180">
        <v>28.4</v>
      </c>
      <c r="G180">
        <v>19.399999999999999</v>
      </c>
      <c r="H180">
        <v>14.9</v>
      </c>
      <c r="L180" s="1"/>
    </row>
    <row r="181" spans="1:12" hidden="1">
      <c r="A181">
        <v>400441</v>
      </c>
      <c r="B181" t="s">
        <v>57</v>
      </c>
      <c r="C181" s="1">
        <v>42992</v>
      </c>
      <c r="D181">
        <v>40</v>
      </c>
      <c r="E181">
        <v>20.8</v>
      </c>
      <c r="F181">
        <v>-19.2</v>
      </c>
      <c r="G181">
        <v>-11.2</v>
      </c>
      <c r="H181">
        <v>-7.2</v>
      </c>
      <c r="L181" s="1"/>
    </row>
    <row r="182" spans="1:12" hidden="1">
      <c r="A182">
        <v>400441</v>
      </c>
      <c r="B182" t="s">
        <v>57</v>
      </c>
      <c r="C182" s="1">
        <v>42993</v>
      </c>
      <c r="D182">
        <v>60</v>
      </c>
      <c r="E182">
        <v>76.400000000000006</v>
      </c>
      <c r="F182">
        <v>16.399999999999999</v>
      </c>
      <c r="G182">
        <v>4.4000000000000004</v>
      </c>
      <c r="H182">
        <v>0</v>
      </c>
      <c r="L182" s="1"/>
    </row>
    <row r="183" spans="1:12" hidden="1">
      <c r="A183">
        <v>400441</v>
      </c>
      <c r="B183" t="s">
        <v>57</v>
      </c>
      <c r="C183" s="1">
        <v>42994</v>
      </c>
      <c r="D183">
        <v>60</v>
      </c>
      <c r="E183">
        <v>62</v>
      </c>
      <c r="F183">
        <v>2</v>
      </c>
      <c r="G183">
        <v>0</v>
      </c>
      <c r="L183" s="1"/>
    </row>
    <row r="184" spans="1:12" hidden="1">
      <c r="A184">
        <v>400441</v>
      </c>
      <c r="B184" t="s">
        <v>57</v>
      </c>
      <c r="C184" s="1">
        <v>42996</v>
      </c>
      <c r="D184">
        <v>60</v>
      </c>
      <c r="E184">
        <v>36.9</v>
      </c>
      <c r="F184">
        <v>-23.1</v>
      </c>
      <c r="G184">
        <v>-11.1</v>
      </c>
      <c r="H184">
        <v>-5.0999999999999996</v>
      </c>
      <c r="L184" s="1"/>
    </row>
    <row r="185" spans="1:12" hidden="1">
      <c r="A185">
        <v>400441</v>
      </c>
      <c r="B185" t="s">
        <v>57</v>
      </c>
      <c r="C185" s="1">
        <v>42997</v>
      </c>
      <c r="D185">
        <v>60</v>
      </c>
      <c r="E185">
        <v>0</v>
      </c>
      <c r="F185">
        <v>-60</v>
      </c>
      <c r="G185">
        <v>-48</v>
      </c>
      <c r="H185">
        <v>-42</v>
      </c>
      <c r="L185" s="1"/>
    </row>
    <row r="186" spans="1:12" hidden="1">
      <c r="A186">
        <v>400441</v>
      </c>
      <c r="B186" t="s">
        <v>57</v>
      </c>
      <c r="C186" s="1">
        <v>42998</v>
      </c>
      <c r="D186">
        <v>40</v>
      </c>
      <c r="E186">
        <v>35.1</v>
      </c>
      <c r="F186">
        <v>-4.9000000000000004</v>
      </c>
      <c r="G186">
        <v>0</v>
      </c>
      <c r="L186" s="1"/>
    </row>
    <row r="187" spans="1:12" hidden="1">
      <c r="A187">
        <v>400441</v>
      </c>
      <c r="B187" t="s">
        <v>57</v>
      </c>
      <c r="C187" s="1">
        <v>43001</v>
      </c>
      <c r="D187">
        <v>40</v>
      </c>
      <c r="E187">
        <v>44.9</v>
      </c>
      <c r="F187">
        <v>4.9000000000000004</v>
      </c>
      <c r="G187">
        <v>0</v>
      </c>
      <c r="L187" s="1"/>
    </row>
    <row r="188" spans="1:12" hidden="1">
      <c r="A188">
        <v>400449</v>
      </c>
      <c r="B188" t="s">
        <v>58</v>
      </c>
      <c r="C188" s="1">
        <v>42989</v>
      </c>
      <c r="D188">
        <v>15</v>
      </c>
      <c r="E188">
        <v>0</v>
      </c>
      <c r="F188">
        <v>-15</v>
      </c>
      <c r="G188">
        <v>-12</v>
      </c>
      <c r="H188">
        <v>-10.5</v>
      </c>
      <c r="L188" s="1"/>
    </row>
    <row r="189" spans="1:12" hidden="1">
      <c r="A189">
        <v>400449</v>
      </c>
      <c r="B189" t="s">
        <v>58</v>
      </c>
      <c r="C189" s="1">
        <v>42991</v>
      </c>
      <c r="D189">
        <v>15</v>
      </c>
      <c r="E189">
        <v>15</v>
      </c>
      <c r="F189">
        <v>0</v>
      </c>
      <c r="G189">
        <v>0</v>
      </c>
      <c r="L189" s="1"/>
    </row>
    <row r="190" spans="1:12" hidden="1">
      <c r="A190">
        <v>400449</v>
      </c>
      <c r="B190" t="s">
        <v>58</v>
      </c>
      <c r="C190" s="1">
        <v>42998</v>
      </c>
      <c r="D190">
        <v>20</v>
      </c>
      <c r="E190">
        <v>25.3</v>
      </c>
      <c r="F190">
        <v>5.3</v>
      </c>
      <c r="G190">
        <v>1.3</v>
      </c>
      <c r="H190">
        <v>0</v>
      </c>
      <c r="L190" s="1"/>
    </row>
    <row r="191" spans="1:12" hidden="1">
      <c r="A191">
        <v>400449</v>
      </c>
      <c r="B191" t="s">
        <v>58</v>
      </c>
      <c r="C191" s="1">
        <v>42999</v>
      </c>
      <c r="D191">
        <v>20</v>
      </c>
      <c r="E191">
        <v>20.100000000000001</v>
      </c>
      <c r="F191">
        <v>0.1</v>
      </c>
      <c r="G191">
        <v>0</v>
      </c>
      <c r="L191" s="1"/>
    </row>
    <row r="192" spans="1:12" hidden="1">
      <c r="A192">
        <v>400449</v>
      </c>
      <c r="B192" t="s">
        <v>58</v>
      </c>
      <c r="C192" s="1">
        <v>43000</v>
      </c>
      <c r="D192">
        <v>6</v>
      </c>
      <c r="E192">
        <v>8.6</v>
      </c>
      <c r="F192">
        <v>2.6</v>
      </c>
      <c r="G192">
        <v>1.4</v>
      </c>
      <c r="H192">
        <v>0.8</v>
      </c>
      <c r="L192" s="1"/>
    </row>
    <row r="193" spans="1:12">
      <c r="A193">
        <v>400453</v>
      </c>
      <c r="B193" t="s">
        <v>59</v>
      </c>
      <c r="C193" s="1">
        <v>42975</v>
      </c>
      <c r="D193">
        <v>100</v>
      </c>
      <c r="E193">
        <v>167.99</v>
      </c>
      <c r="F193">
        <v>67.989999999999995</v>
      </c>
      <c r="G193">
        <v>47.99</v>
      </c>
      <c r="H193">
        <v>37.99</v>
      </c>
      <c r="L193" s="1"/>
    </row>
    <row r="194" spans="1:12" hidden="1">
      <c r="A194">
        <v>400453</v>
      </c>
      <c r="B194" t="s">
        <v>59</v>
      </c>
      <c r="C194" s="1">
        <v>42991</v>
      </c>
      <c r="D194">
        <v>300</v>
      </c>
      <c r="E194">
        <v>240.82</v>
      </c>
      <c r="F194">
        <v>-59.18</v>
      </c>
      <c r="G194">
        <v>0</v>
      </c>
      <c r="L194" s="1"/>
    </row>
    <row r="195" spans="1:12" hidden="1">
      <c r="A195">
        <v>400453</v>
      </c>
      <c r="B195" t="s">
        <v>59</v>
      </c>
      <c r="C195" s="1">
        <v>42996</v>
      </c>
      <c r="D195">
        <v>100</v>
      </c>
      <c r="E195">
        <v>94.55</v>
      </c>
      <c r="F195">
        <v>-5.45</v>
      </c>
      <c r="G195">
        <v>0</v>
      </c>
      <c r="L195" s="1"/>
    </row>
    <row r="196" spans="1:12">
      <c r="A196">
        <v>400453</v>
      </c>
      <c r="B196" t="s">
        <v>59</v>
      </c>
      <c r="C196" s="1">
        <v>43001</v>
      </c>
      <c r="D196">
        <v>100</v>
      </c>
      <c r="E196">
        <v>55.28</v>
      </c>
      <c r="F196">
        <v>-44.72</v>
      </c>
      <c r="G196">
        <v>-24.72</v>
      </c>
      <c r="H196">
        <v>-14.72</v>
      </c>
      <c r="L196" s="1"/>
    </row>
    <row r="197" spans="1:12" hidden="1">
      <c r="A197">
        <v>400457</v>
      </c>
      <c r="B197" t="s">
        <v>60</v>
      </c>
      <c r="C197" s="1">
        <v>42989</v>
      </c>
      <c r="D197">
        <v>20</v>
      </c>
      <c r="E197">
        <v>0</v>
      </c>
      <c r="F197">
        <v>-20</v>
      </c>
      <c r="G197">
        <v>-16</v>
      </c>
      <c r="H197">
        <v>-14</v>
      </c>
      <c r="L197" s="1"/>
    </row>
    <row r="198" spans="1:12" hidden="1">
      <c r="A198">
        <v>400457</v>
      </c>
      <c r="B198" t="s">
        <v>60</v>
      </c>
      <c r="C198" s="1">
        <v>42991</v>
      </c>
      <c r="D198">
        <v>10</v>
      </c>
      <c r="E198">
        <v>26.1</v>
      </c>
      <c r="F198">
        <v>16.100000000000001</v>
      </c>
      <c r="G198">
        <v>14.1</v>
      </c>
      <c r="H198">
        <v>13.1</v>
      </c>
      <c r="L198" s="1"/>
    </row>
    <row r="199" spans="1:12" hidden="1">
      <c r="A199">
        <v>400457</v>
      </c>
      <c r="B199" t="s">
        <v>60</v>
      </c>
      <c r="C199" s="1">
        <v>42992</v>
      </c>
      <c r="D199">
        <v>20</v>
      </c>
      <c r="E199">
        <v>44.1</v>
      </c>
      <c r="F199">
        <v>24.1</v>
      </c>
      <c r="G199">
        <v>20.100000000000001</v>
      </c>
      <c r="H199">
        <v>18.100000000000001</v>
      </c>
      <c r="L199" s="1"/>
    </row>
    <row r="200" spans="1:12" hidden="1">
      <c r="A200">
        <v>400457</v>
      </c>
      <c r="B200" t="s">
        <v>60</v>
      </c>
      <c r="C200" s="1">
        <v>42993</v>
      </c>
      <c r="D200">
        <v>20</v>
      </c>
      <c r="E200">
        <v>23.2</v>
      </c>
      <c r="F200">
        <v>3.2</v>
      </c>
      <c r="G200">
        <v>0</v>
      </c>
      <c r="L200" s="1"/>
    </row>
    <row r="201" spans="1:12" hidden="1">
      <c r="A201">
        <v>400457</v>
      </c>
      <c r="B201" t="s">
        <v>60</v>
      </c>
      <c r="C201" s="1">
        <v>42994</v>
      </c>
      <c r="D201">
        <v>0</v>
      </c>
      <c r="E201">
        <v>0</v>
      </c>
      <c r="F201">
        <v>0</v>
      </c>
      <c r="G201">
        <v>0</v>
      </c>
      <c r="L201" s="1"/>
    </row>
    <row r="202" spans="1:12" hidden="1">
      <c r="A202">
        <v>400457</v>
      </c>
      <c r="B202" t="s">
        <v>60</v>
      </c>
      <c r="C202" s="1">
        <v>42996</v>
      </c>
      <c r="D202">
        <v>190</v>
      </c>
      <c r="E202">
        <v>247.54</v>
      </c>
      <c r="F202">
        <v>57.54</v>
      </c>
      <c r="G202">
        <v>19.54</v>
      </c>
      <c r="H202">
        <v>0.54</v>
      </c>
      <c r="L202" s="1"/>
    </row>
    <row r="203" spans="1:12" hidden="1">
      <c r="A203">
        <v>400457</v>
      </c>
      <c r="B203" t="s">
        <v>60</v>
      </c>
      <c r="C203" s="1">
        <v>42998</v>
      </c>
      <c r="D203">
        <v>20</v>
      </c>
      <c r="E203">
        <v>22.4</v>
      </c>
      <c r="F203">
        <v>2.4</v>
      </c>
      <c r="G203">
        <v>0</v>
      </c>
      <c r="L203" s="1"/>
    </row>
    <row r="204" spans="1:12" hidden="1">
      <c r="A204">
        <v>400457</v>
      </c>
      <c r="B204" t="s">
        <v>60</v>
      </c>
      <c r="C204" s="1">
        <v>42999</v>
      </c>
      <c r="D204">
        <v>20</v>
      </c>
      <c r="E204">
        <v>19.899999999999999</v>
      </c>
      <c r="F204">
        <v>-0.1</v>
      </c>
      <c r="G204">
        <v>0</v>
      </c>
      <c r="L204" s="1"/>
    </row>
    <row r="205" spans="1:12" hidden="1">
      <c r="A205">
        <v>400457</v>
      </c>
      <c r="B205" t="s">
        <v>60</v>
      </c>
      <c r="C205" s="1">
        <v>43000</v>
      </c>
      <c r="D205">
        <v>220</v>
      </c>
      <c r="E205">
        <v>187.68</v>
      </c>
      <c r="F205">
        <v>-32.32</v>
      </c>
      <c r="G205">
        <v>0</v>
      </c>
      <c r="L205" s="1"/>
    </row>
    <row r="206" spans="1:12" hidden="1">
      <c r="A206">
        <v>400458</v>
      </c>
      <c r="B206" t="s">
        <v>61</v>
      </c>
      <c r="C206" s="1">
        <v>42997</v>
      </c>
      <c r="D206">
        <v>130</v>
      </c>
      <c r="E206">
        <v>0</v>
      </c>
      <c r="F206">
        <v>-130</v>
      </c>
      <c r="G206">
        <v>-104</v>
      </c>
      <c r="H206">
        <v>-91</v>
      </c>
      <c r="L206" s="1"/>
    </row>
    <row r="207" spans="1:12">
      <c r="A207">
        <v>400458</v>
      </c>
      <c r="B207" t="s">
        <v>61</v>
      </c>
      <c r="C207" s="1">
        <v>42998</v>
      </c>
      <c r="D207">
        <v>60</v>
      </c>
      <c r="E207">
        <v>100.67</v>
      </c>
      <c r="F207">
        <v>40.67</v>
      </c>
      <c r="G207">
        <v>28.67</v>
      </c>
      <c r="H207">
        <v>22.67</v>
      </c>
      <c r="L207" s="1"/>
    </row>
    <row r="208" spans="1:12">
      <c r="A208">
        <v>400469</v>
      </c>
      <c r="B208" t="s">
        <v>62</v>
      </c>
      <c r="C208" s="1">
        <v>42976</v>
      </c>
      <c r="D208">
        <v>200</v>
      </c>
      <c r="E208">
        <v>296.31</v>
      </c>
      <c r="F208">
        <v>96.31</v>
      </c>
      <c r="G208">
        <v>56.31</v>
      </c>
      <c r="H208">
        <v>36.31</v>
      </c>
      <c r="L208" s="1"/>
    </row>
    <row r="209" spans="1:12" hidden="1">
      <c r="A209">
        <v>400469</v>
      </c>
      <c r="B209" t="s">
        <v>62</v>
      </c>
      <c r="C209" s="1">
        <v>42989</v>
      </c>
      <c r="D209">
        <v>350</v>
      </c>
      <c r="E209">
        <v>399.32</v>
      </c>
      <c r="F209">
        <v>49.32</v>
      </c>
      <c r="G209">
        <v>0</v>
      </c>
      <c r="L209" s="1"/>
    </row>
    <row r="210" spans="1:12" hidden="1">
      <c r="A210">
        <v>400471</v>
      </c>
      <c r="B210" t="s">
        <v>63</v>
      </c>
      <c r="C210" s="1">
        <v>42989</v>
      </c>
      <c r="D210">
        <v>15</v>
      </c>
      <c r="E210">
        <v>0</v>
      </c>
      <c r="F210">
        <v>-15</v>
      </c>
      <c r="G210">
        <v>-12</v>
      </c>
      <c r="H210">
        <v>-10.5</v>
      </c>
      <c r="L210" s="1"/>
    </row>
    <row r="211" spans="1:12" hidden="1">
      <c r="A211">
        <v>400471</v>
      </c>
      <c r="B211" t="s">
        <v>63</v>
      </c>
      <c r="C211" s="1">
        <v>42991</v>
      </c>
      <c r="D211">
        <v>0</v>
      </c>
      <c r="E211">
        <v>0</v>
      </c>
      <c r="F211">
        <v>0</v>
      </c>
      <c r="G211">
        <v>0</v>
      </c>
      <c r="L211" s="1"/>
    </row>
    <row r="212" spans="1:12" hidden="1">
      <c r="A212">
        <v>400471</v>
      </c>
      <c r="B212" t="s">
        <v>63</v>
      </c>
      <c r="C212" s="1">
        <v>42992</v>
      </c>
      <c r="D212">
        <v>15</v>
      </c>
      <c r="E212">
        <v>0</v>
      </c>
      <c r="F212">
        <v>-15</v>
      </c>
      <c r="G212">
        <v>-12</v>
      </c>
      <c r="H212">
        <v>-10.5</v>
      </c>
      <c r="L212" s="1"/>
    </row>
    <row r="213" spans="1:12" hidden="1">
      <c r="A213">
        <v>400471</v>
      </c>
      <c r="B213" t="s">
        <v>63</v>
      </c>
      <c r="C213" s="1">
        <v>42997</v>
      </c>
      <c r="D213">
        <v>30</v>
      </c>
      <c r="E213">
        <v>0</v>
      </c>
      <c r="F213">
        <v>-30</v>
      </c>
      <c r="G213">
        <v>-24</v>
      </c>
      <c r="H213">
        <v>-21</v>
      </c>
      <c r="L213" s="1"/>
    </row>
    <row r="214" spans="1:12">
      <c r="A214">
        <v>400471</v>
      </c>
      <c r="B214" t="s">
        <v>63</v>
      </c>
      <c r="C214" s="1">
        <v>42999</v>
      </c>
      <c r="D214">
        <v>100</v>
      </c>
      <c r="E214">
        <v>26.2</v>
      </c>
      <c r="F214">
        <v>-73.8</v>
      </c>
      <c r="G214">
        <v>-53.8</v>
      </c>
      <c r="H214">
        <v>-43.8</v>
      </c>
      <c r="L214" s="1"/>
    </row>
    <row r="215" spans="1:12" hidden="1">
      <c r="A215">
        <v>400471</v>
      </c>
      <c r="B215" t="s">
        <v>63</v>
      </c>
      <c r="C215" s="1">
        <v>43000</v>
      </c>
      <c r="D215">
        <v>30</v>
      </c>
      <c r="E215">
        <v>13.8</v>
      </c>
      <c r="F215">
        <v>-16.2</v>
      </c>
      <c r="G215">
        <v>-10.199999999999999</v>
      </c>
      <c r="H215">
        <v>-7.2</v>
      </c>
      <c r="L215" s="1"/>
    </row>
    <row r="216" spans="1:12" hidden="1">
      <c r="A216">
        <v>400471</v>
      </c>
      <c r="B216" t="s">
        <v>63</v>
      </c>
      <c r="C216" s="1">
        <v>43001</v>
      </c>
      <c r="D216">
        <v>10</v>
      </c>
      <c r="E216">
        <v>0</v>
      </c>
      <c r="F216">
        <v>-10</v>
      </c>
      <c r="G216">
        <v>-8</v>
      </c>
      <c r="H216">
        <v>-7</v>
      </c>
      <c r="L216" s="1"/>
    </row>
    <row r="217" spans="1:12" hidden="1">
      <c r="A217">
        <v>400473</v>
      </c>
      <c r="B217" t="s">
        <v>64</v>
      </c>
      <c r="C217" s="1">
        <v>42984</v>
      </c>
      <c r="D217">
        <v>10</v>
      </c>
      <c r="E217">
        <v>8.6999999999999993</v>
      </c>
      <c r="F217">
        <v>-1.3</v>
      </c>
      <c r="G217">
        <v>0</v>
      </c>
      <c r="L217" s="1"/>
    </row>
    <row r="218" spans="1:12" hidden="1">
      <c r="A218">
        <v>400473</v>
      </c>
      <c r="B218" t="s">
        <v>64</v>
      </c>
      <c r="C218" s="1">
        <v>42990</v>
      </c>
      <c r="D218">
        <v>0</v>
      </c>
      <c r="E218">
        <v>0</v>
      </c>
      <c r="F218">
        <v>0</v>
      </c>
      <c r="G218">
        <v>0</v>
      </c>
      <c r="L218" s="1"/>
    </row>
    <row r="219" spans="1:12" hidden="1">
      <c r="A219">
        <v>400473</v>
      </c>
      <c r="B219" t="s">
        <v>64</v>
      </c>
      <c r="C219" s="1">
        <v>42998</v>
      </c>
      <c r="D219">
        <v>0</v>
      </c>
      <c r="E219">
        <v>0</v>
      </c>
      <c r="F219">
        <v>0</v>
      </c>
      <c r="G219">
        <v>0</v>
      </c>
      <c r="L219" s="1"/>
    </row>
    <row r="220" spans="1:12" hidden="1">
      <c r="A220">
        <v>400479</v>
      </c>
      <c r="B220" t="s">
        <v>65</v>
      </c>
      <c r="C220" s="1">
        <v>42986</v>
      </c>
      <c r="D220">
        <v>20</v>
      </c>
      <c r="E220">
        <v>11.8</v>
      </c>
      <c r="F220">
        <v>-8.1999999999999993</v>
      </c>
      <c r="G220">
        <v>-4.2</v>
      </c>
      <c r="H220">
        <v>-2.2000000000000002</v>
      </c>
      <c r="L220" s="1"/>
    </row>
    <row r="221" spans="1:12" hidden="1">
      <c r="A221">
        <v>400479</v>
      </c>
      <c r="B221" t="s">
        <v>65</v>
      </c>
      <c r="C221" s="1">
        <v>42991</v>
      </c>
      <c r="D221">
        <v>20</v>
      </c>
      <c r="E221">
        <v>12.1</v>
      </c>
      <c r="F221">
        <v>-7.9</v>
      </c>
      <c r="G221">
        <v>-3.9</v>
      </c>
      <c r="H221">
        <v>-1.9</v>
      </c>
      <c r="L221" s="1"/>
    </row>
    <row r="222" spans="1:12" hidden="1">
      <c r="A222">
        <v>400479</v>
      </c>
      <c r="B222" t="s">
        <v>65</v>
      </c>
      <c r="C222" s="1">
        <v>42996</v>
      </c>
      <c r="D222">
        <v>30</v>
      </c>
      <c r="E222">
        <v>14</v>
      </c>
      <c r="F222">
        <v>-16</v>
      </c>
      <c r="G222">
        <v>-10</v>
      </c>
      <c r="H222">
        <v>-7</v>
      </c>
      <c r="L222" s="1"/>
    </row>
    <row r="223" spans="1:12" hidden="1">
      <c r="A223">
        <v>400479</v>
      </c>
      <c r="B223" t="s">
        <v>65</v>
      </c>
      <c r="C223" s="1">
        <v>42997</v>
      </c>
      <c r="D223">
        <v>10</v>
      </c>
      <c r="E223">
        <v>0</v>
      </c>
      <c r="F223">
        <v>-10</v>
      </c>
      <c r="G223">
        <v>-8</v>
      </c>
      <c r="H223">
        <v>-7</v>
      </c>
      <c r="L223" s="1"/>
    </row>
    <row r="224" spans="1:12" hidden="1">
      <c r="A224">
        <v>400479</v>
      </c>
      <c r="B224" t="s">
        <v>65</v>
      </c>
      <c r="C224" s="1">
        <v>42998</v>
      </c>
      <c r="D224">
        <v>5</v>
      </c>
      <c r="E224">
        <v>5.2</v>
      </c>
      <c r="F224">
        <v>0.2</v>
      </c>
      <c r="G224">
        <v>0</v>
      </c>
      <c r="L224" s="1"/>
    </row>
    <row r="225" spans="1:12" hidden="1">
      <c r="A225">
        <v>400486</v>
      </c>
      <c r="B225" t="s">
        <v>66</v>
      </c>
      <c r="C225" s="1">
        <v>42996</v>
      </c>
      <c r="D225">
        <v>10</v>
      </c>
      <c r="E225">
        <v>8.1</v>
      </c>
      <c r="F225">
        <v>-1.9</v>
      </c>
      <c r="G225">
        <v>0</v>
      </c>
      <c r="L225" s="1"/>
    </row>
    <row r="226" spans="1:12" hidden="1">
      <c r="A226">
        <v>400489</v>
      </c>
      <c r="B226" t="s">
        <v>67</v>
      </c>
      <c r="C226" s="1">
        <v>42978</v>
      </c>
      <c r="D226">
        <v>250</v>
      </c>
      <c r="E226">
        <v>217.77</v>
      </c>
      <c r="F226">
        <v>-32.229999999999997</v>
      </c>
      <c r="G226">
        <v>0</v>
      </c>
      <c r="L226" s="1"/>
    </row>
    <row r="227" spans="1:12" hidden="1">
      <c r="A227">
        <v>400489</v>
      </c>
      <c r="B227" t="s">
        <v>67</v>
      </c>
      <c r="C227" s="1">
        <v>42982</v>
      </c>
      <c r="D227">
        <v>0</v>
      </c>
      <c r="E227">
        <v>0</v>
      </c>
      <c r="F227">
        <v>0</v>
      </c>
      <c r="G227">
        <v>0</v>
      </c>
      <c r="L227" s="1"/>
    </row>
    <row r="228" spans="1:12">
      <c r="A228">
        <v>400489</v>
      </c>
      <c r="B228" t="s">
        <v>67</v>
      </c>
      <c r="C228" s="1">
        <v>42983</v>
      </c>
      <c r="D228">
        <v>60</v>
      </c>
      <c r="E228">
        <v>0</v>
      </c>
      <c r="F228">
        <v>-60</v>
      </c>
      <c r="G228">
        <v>-48</v>
      </c>
      <c r="H228">
        <v>-42</v>
      </c>
      <c r="L228" s="1"/>
    </row>
    <row r="229" spans="1:12">
      <c r="A229">
        <v>400489</v>
      </c>
      <c r="B229" t="s">
        <v>67</v>
      </c>
      <c r="C229" s="1">
        <v>42989</v>
      </c>
      <c r="D229">
        <v>70</v>
      </c>
      <c r="E229">
        <v>45.39</v>
      </c>
      <c r="F229">
        <v>-24.61</v>
      </c>
      <c r="G229">
        <v>-10.61</v>
      </c>
      <c r="H229">
        <v>-3.61</v>
      </c>
      <c r="L229" s="1"/>
    </row>
    <row r="230" spans="1:12">
      <c r="A230">
        <v>400489</v>
      </c>
      <c r="B230" t="s">
        <v>67</v>
      </c>
      <c r="C230" s="1">
        <v>42998</v>
      </c>
      <c r="D230">
        <v>40</v>
      </c>
      <c r="E230">
        <v>16.22</v>
      </c>
      <c r="F230">
        <v>-23.78</v>
      </c>
      <c r="G230">
        <v>-15.78</v>
      </c>
      <c r="H230">
        <v>-11.78</v>
      </c>
      <c r="L230" s="1"/>
    </row>
    <row r="231" spans="1:12" hidden="1">
      <c r="A231">
        <v>400499</v>
      </c>
      <c r="B231" t="s">
        <v>68</v>
      </c>
      <c r="C231" s="1">
        <v>42976</v>
      </c>
      <c r="D231">
        <v>30</v>
      </c>
      <c r="E231">
        <v>17.75</v>
      </c>
      <c r="F231">
        <v>-12.25</v>
      </c>
      <c r="G231">
        <v>-6.25</v>
      </c>
      <c r="H231">
        <v>-3.25</v>
      </c>
      <c r="L231" s="1"/>
    </row>
    <row r="232" spans="1:12" hidden="1">
      <c r="A232">
        <v>400499</v>
      </c>
      <c r="B232" t="s">
        <v>68</v>
      </c>
      <c r="C232" s="1">
        <v>42984</v>
      </c>
      <c r="D232">
        <v>30</v>
      </c>
      <c r="E232">
        <v>18.97</v>
      </c>
      <c r="F232">
        <v>-11.03</v>
      </c>
      <c r="G232">
        <v>-5.03</v>
      </c>
      <c r="H232">
        <v>-2.0299999999999998</v>
      </c>
      <c r="L232" s="1"/>
    </row>
    <row r="233" spans="1:12" hidden="1">
      <c r="A233">
        <v>400499</v>
      </c>
      <c r="B233" t="s">
        <v>68</v>
      </c>
      <c r="C233" s="1">
        <v>42996</v>
      </c>
      <c r="D233">
        <v>330</v>
      </c>
      <c r="E233">
        <v>122.19</v>
      </c>
      <c r="F233">
        <v>-207.81</v>
      </c>
      <c r="G233">
        <v>-141.81</v>
      </c>
      <c r="H233">
        <v>-108.81</v>
      </c>
      <c r="L233" s="1"/>
    </row>
    <row r="234" spans="1:12">
      <c r="A234">
        <v>400499</v>
      </c>
      <c r="B234" t="s">
        <v>68</v>
      </c>
      <c r="C234" s="1">
        <v>43000</v>
      </c>
      <c r="D234">
        <v>50</v>
      </c>
      <c r="E234">
        <v>27.13</v>
      </c>
      <c r="F234">
        <v>-22.87</v>
      </c>
      <c r="G234">
        <v>-12.87</v>
      </c>
      <c r="H234">
        <v>-7.87</v>
      </c>
      <c r="L234" s="1"/>
    </row>
    <row r="235" spans="1:12">
      <c r="A235" s="3">
        <v>400517</v>
      </c>
      <c r="B235" s="3" t="s">
        <v>69</v>
      </c>
      <c r="C235" s="5">
        <v>42972</v>
      </c>
      <c r="D235" s="3">
        <v>200</v>
      </c>
      <c r="E235" s="3">
        <v>137.38999999999999</v>
      </c>
      <c r="F235" s="3">
        <v>-62.61</v>
      </c>
      <c r="G235" s="3">
        <v>-22.61</v>
      </c>
      <c r="H235" s="3">
        <v>-2.61</v>
      </c>
      <c r="L235" s="1"/>
    </row>
    <row r="236" spans="1:12">
      <c r="A236" s="3">
        <v>400517</v>
      </c>
      <c r="B236" s="3" t="s">
        <v>69</v>
      </c>
      <c r="C236" s="5">
        <v>42973</v>
      </c>
      <c r="D236" s="3">
        <v>80</v>
      </c>
      <c r="E236" s="3">
        <v>51.71</v>
      </c>
      <c r="F236" s="3">
        <v>-28.29</v>
      </c>
      <c r="G236" s="3">
        <v>-12.29</v>
      </c>
      <c r="H236" s="3">
        <v>-4.29</v>
      </c>
      <c r="L236" s="1"/>
    </row>
    <row r="237" spans="1:12">
      <c r="A237" s="3">
        <v>400517</v>
      </c>
      <c r="B237" s="3" t="s">
        <v>69</v>
      </c>
      <c r="C237" s="5">
        <v>42975</v>
      </c>
      <c r="D237" s="3">
        <v>80</v>
      </c>
      <c r="E237" s="3">
        <v>25.7</v>
      </c>
      <c r="F237" s="3">
        <v>-54.3</v>
      </c>
      <c r="G237" s="3">
        <v>-38.299999999999997</v>
      </c>
      <c r="H237" s="3">
        <v>-30.3</v>
      </c>
      <c r="L237" s="1"/>
    </row>
    <row r="238" spans="1:12">
      <c r="A238" s="3">
        <v>400517</v>
      </c>
      <c r="B238" s="3" t="s">
        <v>69</v>
      </c>
      <c r="C238" s="5">
        <v>42983</v>
      </c>
      <c r="D238" s="3">
        <v>50</v>
      </c>
      <c r="E238" s="3">
        <v>13.26</v>
      </c>
      <c r="F238" s="3">
        <v>-36.74</v>
      </c>
      <c r="G238" s="3">
        <v>-26.74</v>
      </c>
      <c r="H238" s="3">
        <v>-21.74</v>
      </c>
      <c r="L238" s="1"/>
    </row>
    <row r="239" spans="1:12" hidden="1">
      <c r="A239">
        <v>400517</v>
      </c>
      <c r="B239" t="s">
        <v>69</v>
      </c>
      <c r="C239" s="1">
        <v>42984</v>
      </c>
      <c r="D239">
        <v>0</v>
      </c>
      <c r="E239">
        <v>0</v>
      </c>
      <c r="F239">
        <v>0</v>
      </c>
      <c r="G239">
        <v>0</v>
      </c>
      <c r="L239" s="1"/>
    </row>
    <row r="240" spans="1:12" hidden="1">
      <c r="A240">
        <v>400517</v>
      </c>
      <c r="B240" t="s">
        <v>69</v>
      </c>
      <c r="C240" s="1">
        <v>42987</v>
      </c>
      <c r="D240">
        <v>150</v>
      </c>
      <c r="E240">
        <v>181.66</v>
      </c>
      <c r="F240">
        <v>31.66</v>
      </c>
      <c r="G240">
        <v>1.66</v>
      </c>
      <c r="H240">
        <v>0</v>
      </c>
      <c r="L240" s="1"/>
    </row>
    <row r="241" spans="1:12" hidden="1">
      <c r="A241">
        <v>400517</v>
      </c>
      <c r="B241" t="s">
        <v>69</v>
      </c>
      <c r="C241" s="1">
        <v>42992</v>
      </c>
      <c r="D241">
        <v>300</v>
      </c>
      <c r="E241">
        <v>251.02</v>
      </c>
      <c r="F241">
        <v>-48.98</v>
      </c>
      <c r="G241">
        <v>0</v>
      </c>
      <c r="L241" s="1"/>
    </row>
    <row r="242" spans="1:12" hidden="1">
      <c r="A242">
        <v>400517</v>
      </c>
      <c r="B242" t="s">
        <v>69</v>
      </c>
      <c r="C242" s="1">
        <v>42993</v>
      </c>
      <c r="D242">
        <v>150</v>
      </c>
      <c r="E242">
        <v>0</v>
      </c>
      <c r="F242">
        <v>-150</v>
      </c>
      <c r="G242">
        <v>-120</v>
      </c>
      <c r="H242">
        <v>-105</v>
      </c>
      <c r="L242" s="1"/>
    </row>
    <row r="243" spans="1:12" hidden="1">
      <c r="A243">
        <v>400517</v>
      </c>
      <c r="B243" t="s">
        <v>69</v>
      </c>
      <c r="C243" s="1">
        <v>42997</v>
      </c>
      <c r="D243">
        <v>100</v>
      </c>
      <c r="E243">
        <v>0</v>
      </c>
      <c r="F243">
        <v>-100</v>
      </c>
      <c r="G243">
        <v>-80</v>
      </c>
      <c r="H243">
        <v>-70</v>
      </c>
      <c r="L243" s="1"/>
    </row>
    <row r="244" spans="1:12">
      <c r="A244" s="3">
        <v>400517</v>
      </c>
      <c r="B244" s="3" t="s">
        <v>69</v>
      </c>
      <c r="C244" s="5">
        <v>42998</v>
      </c>
      <c r="D244" s="3">
        <v>60</v>
      </c>
      <c r="E244" s="3">
        <v>21.3</v>
      </c>
      <c r="F244" s="3">
        <v>-38.700000000000003</v>
      </c>
      <c r="G244" s="3">
        <v>-26.7</v>
      </c>
      <c r="H244" s="3">
        <v>-20.7</v>
      </c>
      <c r="L244" s="1"/>
    </row>
    <row r="245" spans="1:12">
      <c r="A245" s="3">
        <v>400517</v>
      </c>
      <c r="B245" s="3" t="s">
        <v>69</v>
      </c>
      <c r="C245" s="5">
        <v>42999</v>
      </c>
      <c r="D245" s="3">
        <v>60</v>
      </c>
      <c r="E245" s="3">
        <v>86.9</v>
      </c>
      <c r="F245" s="3">
        <v>26.9</v>
      </c>
      <c r="G245" s="3">
        <v>14.9</v>
      </c>
      <c r="H245" s="3">
        <v>8.9</v>
      </c>
      <c r="L245" s="1"/>
    </row>
    <row r="246" spans="1:12" hidden="1">
      <c r="A246">
        <v>400519</v>
      </c>
      <c r="B246" t="s">
        <v>70</v>
      </c>
      <c r="C246" s="1">
        <v>42991</v>
      </c>
      <c r="D246">
        <v>5</v>
      </c>
      <c r="E246">
        <v>3.9</v>
      </c>
      <c r="F246">
        <v>-1.1000000000000001</v>
      </c>
      <c r="G246">
        <v>-0.1</v>
      </c>
      <c r="H246">
        <v>0</v>
      </c>
      <c r="L246" s="1"/>
    </row>
    <row r="247" spans="1:12" hidden="1">
      <c r="A247">
        <v>400519</v>
      </c>
      <c r="B247" t="s">
        <v>70</v>
      </c>
      <c r="C247" s="1">
        <v>42999</v>
      </c>
      <c r="D247">
        <v>10</v>
      </c>
      <c r="E247">
        <v>15.1</v>
      </c>
      <c r="F247">
        <v>5.0999999999999996</v>
      </c>
      <c r="G247">
        <v>3.1</v>
      </c>
      <c r="H247">
        <v>2.1</v>
      </c>
      <c r="L247" s="1"/>
    </row>
    <row r="248" spans="1:12" hidden="1">
      <c r="A248">
        <v>400524</v>
      </c>
      <c r="B248" t="s">
        <v>71</v>
      </c>
      <c r="C248" s="1">
        <v>42996</v>
      </c>
      <c r="D248">
        <v>30</v>
      </c>
      <c r="E248">
        <v>46</v>
      </c>
      <c r="F248">
        <v>16</v>
      </c>
      <c r="G248">
        <v>10</v>
      </c>
      <c r="H248">
        <v>7</v>
      </c>
      <c r="L248" s="1"/>
    </row>
    <row r="249" spans="1:12" hidden="1">
      <c r="A249">
        <v>400524</v>
      </c>
      <c r="B249" t="s">
        <v>71</v>
      </c>
      <c r="C249" s="1">
        <v>42997</v>
      </c>
      <c r="D249">
        <v>35</v>
      </c>
      <c r="E249">
        <v>25.9</v>
      </c>
      <c r="F249">
        <v>-9.1</v>
      </c>
      <c r="G249">
        <v>-2.1</v>
      </c>
      <c r="H249">
        <v>0</v>
      </c>
      <c r="L249" s="1"/>
    </row>
    <row r="250" spans="1:12" hidden="1">
      <c r="A250">
        <v>400524</v>
      </c>
      <c r="B250" t="s">
        <v>71</v>
      </c>
      <c r="C250" s="1">
        <v>42998</v>
      </c>
      <c r="D250">
        <v>30</v>
      </c>
      <c r="E250">
        <v>30.6</v>
      </c>
      <c r="F250">
        <v>0.6</v>
      </c>
      <c r="G250">
        <v>0</v>
      </c>
      <c r="L250" s="1"/>
    </row>
    <row r="251" spans="1:12" hidden="1">
      <c r="A251">
        <v>400524</v>
      </c>
      <c r="B251" t="s">
        <v>71</v>
      </c>
      <c r="C251" s="1">
        <v>42999</v>
      </c>
      <c r="D251">
        <v>20</v>
      </c>
      <c r="E251">
        <v>0</v>
      </c>
      <c r="F251">
        <v>-20</v>
      </c>
      <c r="G251">
        <v>-16</v>
      </c>
      <c r="H251">
        <v>-14</v>
      </c>
      <c r="L251" s="1"/>
    </row>
    <row r="252" spans="1:12" hidden="1">
      <c r="A252">
        <v>400526</v>
      </c>
      <c r="B252" t="s">
        <v>72</v>
      </c>
      <c r="C252" s="1">
        <v>42996</v>
      </c>
      <c r="D252">
        <v>20</v>
      </c>
      <c r="E252">
        <v>4</v>
      </c>
      <c r="F252">
        <v>-16</v>
      </c>
      <c r="G252">
        <v>-12</v>
      </c>
      <c r="H252">
        <v>-10</v>
      </c>
      <c r="L252" s="1"/>
    </row>
    <row r="253" spans="1:12" hidden="1">
      <c r="A253">
        <v>400533</v>
      </c>
      <c r="B253" t="s">
        <v>73</v>
      </c>
      <c r="C253" s="1">
        <v>42992</v>
      </c>
      <c r="D253">
        <v>15</v>
      </c>
      <c r="E253">
        <v>8.9</v>
      </c>
      <c r="F253">
        <v>-6.1</v>
      </c>
      <c r="G253">
        <v>-3.1</v>
      </c>
      <c r="H253">
        <v>-1.6</v>
      </c>
      <c r="L253" s="1"/>
    </row>
    <row r="254" spans="1:12" hidden="1">
      <c r="A254">
        <v>400533</v>
      </c>
      <c r="B254" t="s">
        <v>73</v>
      </c>
      <c r="C254" s="1">
        <v>42993</v>
      </c>
      <c r="D254">
        <v>25</v>
      </c>
      <c r="E254">
        <v>39.5</v>
      </c>
      <c r="F254">
        <v>14.5</v>
      </c>
      <c r="G254">
        <v>9.5</v>
      </c>
      <c r="H254">
        <v>7</v>
      </c>
      <c r="L254" s="1"/>
    </row>
    <row r="255" spans="1:12" hidden="1">
      <c r="A255">
        <v>400533</v>
      </c>
      <c r="B255" t="s">
        <v>73</v>
      </c>
      <c r="C255" s="1">
        <v>42998</v>
      </c>
      <c r="D255">
        <v>15</v>
      </c>
      <c r="E255">
        <v>9.1999999999999993</v>
      </c>
      <c r="F255">
        <v>-5.8</v>
      </c>
      <c r="G255">
        <v>-2.8</v>
      </c>
      <c r="H255">
        <v>-1.3</v>
      </c>
      <c r="L255" s="1"/>
    </row>
    <row r="256" spans="1:12" hidden="1">
      <c r="A256">
        <v>400536</v>
      </c>
      <c r="B256" t="s">
        <v>74</v>
      </c>
      <c r="C256" s="1">
        <v>42996</v>
      </c>
      <c r="D256">
        <v>30</v>
      </c>
      <c r="E256">
        <v>11.4</v>
      </c>
      <c r="F256">
        <v>-18.600000000000001</v>
      </c>
      <c r="G256">
        <v>-12.6</v>
      </c>
      <c r="H256">
        <v>-9.6</v>
      </c>
      <c r="L256" s="1"/>
    </row>
    <row r="257" spans="1:12" hidden="1">
      <c r="A257">
        <v>400536</v>
      </c>
      <c r="B257" t="s">
        <v>74</v>
      </c>
      <c r="C257" s="1">
        <v>42997</v>
      </c>
      <c r="D257">
        <v>30</v>
      </c>
      <c r="E257">
        <v>0</v>
      </c>
      <c r="F257">
        <v>-30</v>
      </c>
      <c r="G257">
        <v>-24</v>
      </c>
      <c r="H257">
        <v>-21</v>
      </c>
      <c r="L257" s="1"/>
    </row>
    <row r="258" spans="1:12" hidden="1">
      <c r="A258">
        <v>400536</v>
      </c>
      <c r="B258" t="s">
        <v>74</v>
      </c>
      <c r="C258" s="1">
        <v>42998</v>
      </c>
      <c r="D258">
        <v>0</v>
      </c>
      <c r="E258">
        <v>0</v>
      </c>
      <c r="F258">
        <v>0</v>
      </c>
      <c r="G258">
        <v>0</v>
      </c>
      <c r="L258" s="1"/>
    </row>
    <row r="259" spans="1:12" hidden="1">
      <c r="A259">
        <v>400537</v>
      </c>
      <c r="B259" t="s">
        <v>75</v>
      </c>
      <c r="C259" s="1">
        <v>42991</v>
      </c>
      <c r="D259">
        <v>15</v>
      </c>
      <c r="E259">
        <v>9.5</v>
      </c>
      <c r="F259">
        <v>-5.5</v>
      </c>
      <c r="G259">
        <v>-2.5</v>
      </c>
      <c r="H259">
        <v>-1</v>
      </c>
      <c r="L259" s="1"/>
    </row>
    <row r="260" spans="1:12" hidden="1">
      <c r="A260">
        <v>400537</v>
      </c>
      <c r="B260" t="s">
        <v>75</v>
      </c>
      <c r="C260" s="1">
        <v>42992</v>
      </c>
      <c r="D260">
        <v>35</v>
      </c>
      <c r="E260">
        <v>38.700000000000003</v>
      </c>
      <c r="F260">
        <v>3.7</v>
      </c>
      <c r="G260">
        <v>0</v>
      </c>
      <c r="L260" s="1"/>
    </row>
    <row r="261" spans="1:12" hidden="1">
      <c r="A261">
        <v>400537</v>
      </c>
      <c r="B261" t="s">
        <v>75</v>
      </c>
      <c r="C261" s="1">
        <v>42993</v>
      </c>
      <c r="D261">
        <v>30</v>
      </c>
      <c r="E261">
        <v>30.5</v>
      </c>
      <c r="F261">
        <v>0.5</v>
      </c>
      <c r="G261">
        <v>0</v>
      </c>
      <c r="L261" s="1"/>
    </row>
    <row r="262" spans="1:12" hidden="1">
      <c r="A262">
        <v>400537</v>
      </c>
      <c r="B262" t="s">
        <v>75</v>
      </c>
      <c r="C262" s="1">
        <v>42997</v>
      </c>
      <c r="D262">
        <v>5</v>
      </c>
      <c r="E262">
        <v>15.5</v>
      </c>
      <c r="F262">
        <v>10.5</v>
      </c>
      <c r="G262">
        <v>9.5</v>
      </c>
      <c r="H262">
        <v>9</v>
      </c>
      <c r="L262" s="1"/>
    </row>
    <row r="263" spans="1:12" hidden="1">
      <c r="A263">
        <v>400537</v>
      </c>
      <c r="B263" t="s">
        <v>75</v>
      </c>
      <c r="C263" s="1">
        <v>42998</v>
      </c>
      <c r="D263">
        <v>0</v>
      </c>
      <c r="E263">
        <v>0</v>
      </c>
      <c r="F263">
        <v>0</v>
      </c>
      <c r="G263">
        <v>0</v>
      </c>
      <c r="L263" s="1"/>
    </row>
    <row r="264" spans="1:12" hidden="1">
      <c r="A264">
        <v>400549</v>
      </c>
      <c r="B264" t="s">
        <v>76</v>
      </c>
      <c r="C264" s="1">
        <v>42999</v>
      </c>
      <c r="D264">
        <v>20</v>
      </c>
      <c r="E264">
        <v>21.3</v>
      </c>
      <c r="F264">
        <v>1.3</v>
      </c>
      <c r="G264">
        <v>0</v>
      </c>
      <c r="L264" s="1"/>
    </row>
    <row r="265" spans="1:12" hidden="1">
      <c r="A265">
        <v>400556</v>
      </c>
      <c r="B265" t="s">
        <v>77</v>
      </c>
      <c r="C265" s="1">
        <v>42996</v>
      </c>
      <c r="D265">
        <v>7</v>
      </c>
      <c r="E265">
        <v>5.2</v>
      </c>
      <c r="F265">
        <v>-1.8</v>
      </c>
      <c r="G265">
        <v>-0.4</v>
      </c>
      <c r="H265">
        <v>0</v>
      </c>
      <c r="L265" s="1"/>
    </row>
    <row r="266" spans="1:12" hidden="1">
      <c r="A266">
        <v>400556</v>
      </c>
      <c r="B266" t="s">
        <v>77</v>
      </c>
      <c r="C266" s="1">
        <v>42997</v>
      </c>
      <c r="D266">
        <v>14</v>
      </c>
      <c r="E266">
        <v>0</v>
      </c>
      <c r="F266">
        <v>-14</v>
      </c>
      <c r="G266">
        <v>-11.2</v>
      </c>
      <c r="H266">
        <v>-9.8000000000000007</v>
      </c>
      <c r="L266" s="1"/>
    </row>
    <row r="267" spans="1:12" hidden="1">
      <c r="A267">
        <v>400556</v>
      </c>
      <c r="B267" t="s">
        <v>77</v>
      </c>
      <c r="C267" s="1">
        <v>42998</v>
      </c>
      <c r="D267">
        <v>0</v>
      </c>
      <c r="E267">
        <v>0</v>
      </c>
      <c r="F267">
        <v>0</v>
      </c>
      <c r="G267">
        <v>0</v>
      </c>
      <c r="L267" s="1"/>
    </row>
    <row r="268" spans="1:12" hidden="1">
      <c r="A268">
        <v>400556</v>
      </c>
      <c r="B268" t="s">
        <v>77</v>
      </c>
      <c r="C268" s="1">
        <v>42999</v>
      </c>
      <c r="D268">
        <v>15</v>
      </c>
      <c r="E268">
        <v>21.2</v>
      </c>
      <c r="F268">
        <v>6.2</v>
      </c>
      <c r="G268">
        <v>3.2</v>
      </c>
      <c r="H268">
        <v>1.7</v>
      </c>
      <c r="L268" s="1"/>
    </row>
    <row r="269" spans="1:12">
      <c r="A269" s="3">
        <v>400566</v>
      </c>
      <c r="B269" s="3" t="s">
        <v>78</v>
      </c>
      <c r="C269" s="5">
        <v>42968</v>
      </c>
      <c r="D269" s="3">
        <v>500</v>
      </c>
      <c r="E269" s="3">
        <v>752.76</v>
      </c>
      <c r="F269" s="3">
        <v>252.76</v>
      </c>
      <c r="G269" s="3">
        <v>152.76</v>
      </c>
      <c r="H269" s="3">
        <v>102.76</v>
      </c>
      <c r="L269" s="1"/>
    </row>
    <row r="270" spans="1:12" hidden="1">
      <c r="A270">
        <v>400566</v>
      </c>
      <c r="B270" t="s">
        <v>78</v>
      </c>
      <c r="C270" s="1">
        <v>42969</v>
      </c>
      <c r="D270">
        <v>400</v>
      </c>
      <c r="E270">
        <v>444.82</v>
      </c>
      <c r="F270">
        <v>44.82</v>
      </c>
      <c r="G270">
        <v>0</v>
      </c>
      <c r="L270" s="1"/>
    </row>
    <row r="271" spans="1:12" hidden="1">
      <c r="A271">
        <v>400566</v>
      </c>
      <c r="B271" t="s">
        <v>78</v>
      </c>
      <c r="C271" s="1">
        <v>42977</v>
      </c>
      <c r="D271">
        <v>400</v>
      </c>
      <c r="E271">
        <v>296.41000000000003</v>
      </c>
      <c r="F271">
        <v>-103.59</v>
      </c>
      <c r="G271">
        <v>-23.59</v>
      </c>
      <c r="H271">
        <v>0</v>
      </c>
      <c r="L271" s="1"/>
    </row>
    <row r="272" spans="1:12">
      <c r="A272" s="3">
        <v>400566</v>
      </c>
      <c r="B272" s="3" t="s">
        <v>78</v>
      </c>
      <c r="C272" s="5">
        <v>42983</v>
      </c>
      <c r="D272" s="3">
        <v>500</v>
      </c>
      <c r="E272" s="3">
        <v>768.61</v>
      </c>
      <c r="F272" s="3">
        <v>268.61</v>
      </c>
      <c r="G272" s="3">
        <v>168.61</v>
      </c>
      <c r="H272" s="3">
        <v>118.61</v>
      </c>
      <c r="L272" s="1"/>
    </row>
    <row r="273" spans="1:12" hidden="1">
      <c r="A273">
        <v>400566</v>
      </c>
      <c r="B273" t="s">
        <v>78</v>
      </c>
      <c r="C273" s="1">
        <v>42986</v>
      </c>
      <c r="D273">
        <v>600</v>
      </c>
      <c r="E273">
        <v>680.85</v>
      </c>
      <c r="F273">
        <v>80.849999999999994</v>
      </c>
      <c r="G273">
        <v>0</v>
      </c>
      <c r="L273" s="1"/>
    </row>
    <row r="274" spans="1:12" hidden="1">
      <c r="A274">
        <v>400566</v>
      </c>
      <c r="B274" t="s">
        <v>78</v>
      </c>
      <c r="C274" s="1">
        <v>42990</v>
      </c>
      <c r="D274">
        <v>800</v>
      </c>
      <c r="E274">
        <v>351.29</v>
      </c>
      <c r="F274">
        <v>-448.71</v>
      </c>
      <c r="G274">
        <v>-288.70999999999998</v>
      </c>
      <c r="H274">
        <v>-208.71</v>
      </c>
      <c r="L274" s="1"/>
    </row>
    <row r="275" spans="1:12">
      <c r="A275" s="3">
        <v>400566</v>
      </c>
      <c r="B275" s="3" t="s">
        <v>78</v>
      </c>
      <c r="C275" s="5">
        <v>42991</v>
      </c>
      <c r="D275" s="3">
        <v>800</v>
      </c>
      <c r="E275" s="3">
        <v>1104.8699999999999</v>
      </c>
      <c r="F275" s="3">
        <v>304.87</v>
      </c>
      <c r="G275" s="3">
        <v>144.87</v>
      </c>
      <c r="H275" s="3">
        <v>64.87</v>
      </c>
      <c r="L275" s="1"/>
    </row>
    <row r="276" spans="1:12" hidden="1">
      <c r="A276">
        <v>400566</v>
      </c>
      <c r="B276" t="s">
        <v>78</v>
      </c>
      <c r="C276" s="1">
        <v>42993</v>
      </c>
      <c r="D276">
        <v>0</v>
      </c>
      <c r="E276">
        <v>0</v>
      </c>
      <c r="F276">
        <v>0</v>
      </c>
      <c r="G276">
        <v>0</v>
      </c>
      <c r="L276" s="1"/>
    </row>
    <row r="277" spans="1:12" hidden="1">
      <c r="A277">
        <v>400566</v>
      </c>
      <c r="B277" t="s">
        <v>78</v>
      </c>
      <c r="C277" s="1">
        <v>42997</v>
      </c>
      <c r="D277">
        <v>400</v>
      </c>
      <c r="E277">
        <v>0</v>
      </c>
      <c r="F277">
        <v>-400</v>
      </c>
      <c r="G277">
        <v>-320</v>
      </c>
      <c r="H277">
        <v>-280</v>
      </c>
      <c r="L277" s="1"/>
    </row>
    <row r="278" spans="1:12" hidden="1">
      <c r="A278">
        <v>400575</v>
      </c>
      <c r="B278" t="s">
        <v>79</v>
      </c>
      <c r="C278" s="1">
        <v>42992</v>
      </c>
      <c r="D278">
        <v>25</v>
      </c>
      <c r="E278">
        <v>18.100000000000001</v>
      </c>
      <c r="F278">
        <v>-6.9</v>
      </c>
      <c r="G278">
        <v>-1.9</v>
      </c>
      <c r="H278">
        <v>0</v>
      </c>
      <c r="L278" s="1"/>
    </row>
    <row r="279" spans="1:12" hidden="1">
      <c r="A279">
        <v>400581</v>
      </c>
      <c r="B279" t="s">
        <v>80</v>
      </c>
      <c r="C279" s="1">
        <v>42998</v>
      </c>
      <c r="D279">
        <v>0</v>
      </c>
      <c r="E279">
        <v>0</v>
      </c>
      <c r="F279">
        <v>0</v>
      </c>
      <c r="G279">
        <v>0</v>
      </c>
      <c r="L279" s="1"/>
    </row>
    <row r="280" spans="1:12" hidden="1">
      <c r="A280">
        <v>400584</v>
      </c>
      <c r="B280" t="s">
        <v>81</v>
      </c>
      <c r="C280" s="1">
        <v>42984</v>
      </c>
      <c r="D280">
        <v>250</v>
      </c>
      <c r="E280">
        <v>270.41000000000003</v>
      </c>
      <c r="F280">
        <v>20.41</v>
      </c>
      <c r="G280">
        <v>0</v>
      </c>
      <c r="L280" s="1"/>
    </row>
    <row r="281" spans="1:12" hidden="1">
      <c r="A281">
        <v>400584</v>
      </c>
      <c r="B281" t="s">
        <v>81</v>
      </c>
      <c r="C281" s="1">
        <v>42993</v>
      </c>
      <c r="D281">
        <v>25</v>
      </c>
      <c r="E281">
        <v>28.3</v>
      </c>
      <c r="F281">
        <v>3.3</v>
      </c>
      <c r="G281">
        <v>0</v>
      </c>
      <c r="L281" s="1"/>
    </row>
    <row r="282" spans="1:12" hidden="1">
      <c r="A282">
        <v>400584</v>
      </c>
      <c r="B282" t="s">
        <v>81</v>
      </c>
      <c r="C282" s="1">
        <v>42994</v>
      </c>
      <c r="D282">
        <v>25</v>
      </c>
      <c r="E282">
        <v>22.5</v>
      </c>
      <c r="F282">
        <v>-2.5</v>
      </c>
      <c r="G282">
        <v>0</v>
      </c>
      <c r="L282" s="1"/>
    </row>
    <row r="283" spans="1:12" hidden="1">
      <c r="A283">
        <v>400584</v>
      </c>
      <c r="B283" t="s">
        <v>81</v>
      </c>
      <c r="C283" s="1">
        <v>42996</v>
      </c>
      <c r="D283">
        <v>25</v>
      </c>
      <c r="E283">
        <v>34.299999999999997</v>
      </c>
      <c r="F283">
        <v>9.3000000000000007</v>
      </c>
      <c r="G283">
        <v>4.3</v>
      </c>
      <c r="H283">
        <v>1.8</v>
      </c>
      <c r="L283" s="1"/>
    </row>
    <row r="284" spans="1:12" hidden="1">
      <c r="A284">
        <v>400584</v>
      </c>
      <c r="B284" t="s">
        <v>81</v>
      </c>
      <c r="C284" s="1">
        <v>42998</v>
      </c>
      <c r="D284">
        <v>8</v>
      </c>
      <c r="E284">
        <v>6</v>
      </c>
      <c r="F284">
        <v>-2</v>
      </c>
      <c r="G284">
        <v>-0.4</v>
      </c>
      <c r="H284">
        <v>0</v>
      </c>
      <c r="L284" s="1"/>
    </row>
    <row r="285" spans="1:12" hidden="1">
      <c r="A285">
        <v>400608</v>
      </c>
      <c r="B285" t="s">
        <v>82</v>
      </c>
      <c r="C285" s="1">
        <v>42997</v>
      </c>
      <c r="D285">
        <v>25</v>
      </c>
      <c r="E285">
        <v>23</v>
      </c>
      <c r="F285">
        <v>-2</v>
      </c>
      <c r="G285">
        <v>0</v>
      </c>
      <c r="L285" s="1"/>
    </row>
    <row r="286" spans="1:12" hidden="1">
      <c r="A286">
        <v>400608</v>
      </c>
      <c r="B286" t="s">
        <v>82</v>
      </c>
      <c r="C286" s="1">
        <v>42998</v>
      </c>
      <c r="D286">
        <v>25</v>
      </c>
      <c r="E286">
        <v>25.4</v>
      </c>
      <c r="F286">
        <v>0.4</v>
      </c>
      <c r="G286">
        <v>0</v>
      </c>
      <c r="L286" s="1"/>
    </row>
    <row r="287" spans="1:12" hidden="1">
      <c r="A287">
        <v>400609</v>
      </c>
      <c r="B287" t="s">
        <v>83</v>
      </c>
      <c r="C287" s="1">
        <v>42972</v>
      </c>
      <c r="D287">
        <v>45</v>
      </c>
      <c r="E287">
        <v>51.6</v>
      </c>
      <c r="F287">
        <v>6.6</v>
      </c>
      <c r="G287">
        <v>0</v>
      </c>
      <c r="L287" s="1"/>
    </row>
    <row r="288" spans="1:12" hidden="1">
      <c r="A288">
        <v>400566</v>
      </c>
      <c r="B288" t="s">
        <v>78</v>
      </c>
      <c r="C288" s="1">
        <v>42993</v>
      </c>
      <c r="D288">
        <v>0</v>
      </c>
      <c r="E288">
        <v>415.03</v>
      </c>
      <c r="F288">
        <v>415.03</v>
      </c>
      <c r="G288">
        <f>415.03-36</f>
        <v>379.03</v>
      </c>
      <c r="H288">
        <f>415.03-39</f>
        <v>376.03</v>
      </c>
      <c r="L288" s="1"/>
    </row>
    <row r="289" spans="1:12">
      <c r="A289">
        <v>400609</v>
      </c>
      <c r="B289" t="s">
        <v>83</v>
      </c>
      <c r="C289" s="1">
        <v>42973</v>
      </c>
      <c r="D289">
        <v>45</v>
      </c>
      <c r="E289">
        <v>28</v>
      </c>
      <c r="F289">
        <v>-17</v>
      </c>
      <c r="G289">
        <v>-8</v>
      </c>
      <c r="H289">
        <v>-3.5</v>
      </c>
      <c r="L289" s="1"/>
    </row>
    <row r="290" spans="1:12" hidden="1">
      <c r="A290">
        <v>400609</v>
      </c>
      <c r="B290" t="s">
        <v>83</v>
      </c>
      <c r="C290" s="1">
        <v>42983</v>
      </c>
      <c r="D290">
        <v>60</v>
      </c>
      <c r="E290">
        <v>60.4</v>
      </c>
      <c r="F290">
        <v>0.4</v>
      </c>
      <c r="G290">
        <v>0</v>
      </c>
      <c r="L290" s="1"/>
    </row>
    <row r="291" spans="1:12" hidden="1">
      <c r="A291">
        <v>400609</v>
      </c>
      <c r="B291" t="s">
        <v>83</v>
      </c>
      <c r="C291" s="1">
        <v>42993</v>
      </c>
      <c r="D291">
        <v>80</v>
      </c>
      <c r="E291">
        <v>102.6</v>
      </c>
      <c r="F291">
        <v>22.6</v>
      </c>
      <c r="G291">
        <v>6.6</v>
      </c>
      <c r="H291">
        <v>0</v>
      </c>
      <c r="L291" s="1"/>
    </row>
    <row r="292" spans="1:12">
      <c r="A292">
        <v>400609</v>
      </c>
      <c r="B292" t="s">
        <v>83</v>
      </c>
      <c r="C292" s="1">
        <v>42994</v>
      </c>
      <c r="D292">
        <v>45</v>
      </c>
      <c r="E292">
        <v>0</v>
      </c>
      <c r="F292">
        <v>-45</v>
      </c>
      <c r="G292">
        <v>-36</v>
      </c>
      <c r="H292">
        <v>-31.5</v>
      </c>
      <c r="L292" s="1"/>
    </row>
    <row r="293" spans="1:12" hidden="1">
      <c r="A293">
        <v>400609</v>
      </c>
      <c r="B293" t="s">
        <v>83</v>
      </c>
      <c r="C293" s="1">
        <v>42997</v>
      </c>
      <c r="D293">
        <v>25</v>
      </c>
      <c r="E293">
        <v>0</v>
      </c>
      <c r="F293">
        <v>-25</v>
      </c>
      <c r="G293">
        <v>-20</v>
      </c>
      <c r="H293">
        <v>-17.5</v>
      </c>
      <c r="L293" s="1"/>
    </row>
    <row r="294" spans="1:12" hidden="1">
      <c r="A294">
        <v>400609</v>
      </c>
      <c r="B294" t="s">
        <v>83</v>
      </c>
      <c r="C294" s="1">
        <v>42998</v>
      </c>
      <c r="D294">
        <v>0</v>
      </c>
      <c r="E294">
        <v>0</v>
      </c>
      <c r="F294">
        <v>0</v>
      </c>
      <c r="G294">
        <v>0</v>
      </c>
      <c r="L294" s="1"/>
    </row>
    <row r="295" spans="1:12" hidden="1">
      <c r="A295">
        <v>400611</v>
      </c>
      <c r="B295" t="s">
        <v>84</v>
      </c>
      <c r="C295" s="1">
        <v>42986</v>
      </c>
      <c r="D295">
        <v>9</v>
      </c>
      <c r="E295">
        <v>8</v>
      </c>
      <c r="F295">
        <v>-1</v>
      </c>
      <c r="G295">
        <v>0</v>
      </c>
      <c r="L295" s="1"/>
    </row>
    <row r="296" spans="1:12" hidden="1">
      <c r="A296">
        <v>400611</v>
      </c>
      <c r="B296" t="s">
        <v>84</v>
      </c>
      <c r="C296" s="1">
        <v>42992</v>
      </c>
      <c r="D296">
        <v>40</v>
      </c>
      <c r="E296">
        <v>39.299999999999997</v>
      </c>
      <c r="F296">
        <v>-0.7</v>
      </c>
      <c r="G296">
        <v>0</v>
      </c>
      <c r="L296" s="1"/>
    </row>
    <row r="297" spans="1:12" hidden="1">
      <c r="A297">
        <v>400615</v>
      </c>
      <c r="B297" t="s">
        <v>85</v>
      </c>
      <c r="C297" s="1">
        <v>42993</v>
      </c>
      <c r="D297">
        <v>90</v>
      </c>
      <c r="E297">
        <v>64.5</v>
      </c>
      <c r="F297">
        <v>-25.5</v>
      </c>
      <c r="G297">
        <v>-7.5</v>
      </c>
      <c r="H297">
        <v>0</v>
      </c>
      <c r="L297" s="1"/>
    </row>
    <row r="298" spans="1:12" hidden="1">
      <c r="A298">
        <v>400615</v>
      </c>
      <c r="B298" t="s">
        <v>85</v>
      </c>
      <c r="C298" s="1">
        <v>42998</v>
      </c>
      <c r="D298">
        <v>50</v>
      </c>
      <c r="E298">
        <v>44</v>
      </c>
      <c r="F298">
        <v>-6</v>
      </c>
      <c r="G298">
        <v>0</v>
      </c>
      <c r="L298" s="1"/>
    </row>
    <row r="299" spans="1:12" hidden="1">
      <c r="A299">
        <v>400616</v>
      </c>
      <c r="B299" t="s">
        <v>86</v>
      </c>
      <c r="C299" s="1">
        <v>42992</v>
      </c>
      <c r="D299">
        <v>7</v>
      </c>
      <c r="E299">
        <v>3.7</v>
      </c>
      <c r="F299">
        <v>-3.3</v>
      </c>
      <c r="G299">
        <v>-1.9</v>
      </c>
      <c r="H299">
        <v>-1.2</v>
      </c>
      <c r="L299" s="1"/>
    </row>
    <row r="300" spans="1:12" hidden="1">
      <c r="A300">
        <v>400619</v>
      </c>
      <c r="B300" t="s">
        <v>87</v>
      </c>
      <c r="C300" s="1">
        <v>42993</v>
      </c>
      <c r="D300">
        <v>70</v>
      </c>
      <c r="E300">
        <v>59.1</v>
      </c>
      <c r="F300">
        <v>-10.9</v>
      </c>
      <c r="G300">
        <v>0</v>
      </c>
      <c r="L300" s="1"/>
    </row>
    <row r="301" spans="1:12" hidden="1">
      <c r="A301">
        <v>400630</v>
      </c>
      <c r="B301" t="s">
        <v>88</v>
      </c>
      <c r="C301" s="1">
        <v>42975</v>
      </c>
      <c r="D301">
        <v>30</v>
      </c>
      <c r="E301">
        <v>20</v>
      </c>
      <c r="F301">
        <v>-10</v>
      </c>
      <c r="G301">
        <v>-4</v>
      </c>
      <c r="H301">
        <v>-1</v>
      </c>
      <c r="L301" s="1"/>
    </row>
    <row r="302" spans="1:12" hidden="1">
      <c r="A302">
        <v>400630</v>
      </c>
      <c r="B302" t="s">
        <v>88</v>
      </c>
      <c r="C302" s="1">
        <v>42984</v>
      </c>
      <c r="D302">
        <v>7</v>
      </c>
      <c r="E302">
        <v>4.4000000000000004</v>
      </c>
      <c r="F302">
        <v>-2.6</v>
      </c>
      <c r="G302">
        <v>-1.2</v>
      </c>
      <c r="H302">
        <v>-0.5</v>
      </c>
      <c r="L302" s="1"/>
    </row>
    <row r="303" spans="1:12" hidden="1">
      <c r="A303">
        <v>400630</v>
      </c>
      <c r="B303" t="s">
        <v>88</v>
      </c>
      <c r="C303" s="1">
        <v>42997</v>
      </c>
      <c r="D303">
        <v>30</v>
      </c>
      <c r="E303">
        <v>0</v>
      </c>
      <c r="F303">
        <v>-30</v>
      </c>
      <c r="G303">
        <v>-24</v>
      </c>
      <c r="H303">
        <v>-21</v>
      </c>
      <c r="L303" s="1"/>
    </row>
    <row r="304" spans="1:12" hidden="1">
      <c r="A304">
        <v>400630</v>
      </c>
      <c r="B304" t="s">
        <v>88</v>
      </c>
      <c r="C304" s="1">
        <v>42998</v>
      </c>
      <c r="D304">
        <v>30</v>
      </c>
      <c r="E304">
        <v>48</v>
      </c>
      <c r="F304">
        <v>18</v>
      </c>
      <c r="G304">
        <v>12</v>
      </c>
      <c r="H304">
        <v>9</v>
      </c>
      <c r="L304" s="1"/>
    </row>
    <row r="305" spans="1:12" hidden="1">
      <c r="A305">
        <v>400630</v>
      </c>
      <c r="B305" t="s">
        <v>88</v>
      </c>
      <c r="C305" s="1">
        <v>42999</v>
      </c>
      <c r="D305">
        <v>30</v>
      </c>
      <c r="E305">
        <v>33.799999999999997</v>
      </c>
      <c r="F305">
        <v>3.8</v>
      </c>
      <c r="G305">
        <v>0</v>
      </c>
      <c r="L305" s="1"/>
    </row>
    <row r="306" spans="1:12">
      <c r="A306">
        <v>400630</v>
      </c>
      <c r="B306" t="s">
        <v>88</v>
      </c>
      <c r="C306" s="1">
        <v>43003</v>
      </c>
      <c r="D306">
        <v>35</v>
      </c>
      <c r="E306">
        <v>23.7</v>
      </c>
      <c r="F306">
        <v>-11.3</v>
      </c>
      <c r="G306">
        <v>-4.3</v>
      </c>
      <c r="H306">
        <v>-0.8</v>
      </c>
      <c r="L306" s="1"/>
    </row>
    <row r="307" spans="1:12" hidden="1">
      <c r="A307">
        <v>400632</v>
      </c>
      <c r="B307" t="s">
        <v>89</v>
      </c>
      <c r="C307" s="1">
        <v>42977</v>
      </c>
      <c r="D307">
        <v>6</v>
      </c>
      <c r="E307">
        <v>6.7</v>
      </c>
      <c r="F307">
        <v>0.7</v>
      </c>
      <c r="G307">
        <v>0</v>
      </c>
      <c r="L307" s="1"/>
    </row>
    <row r="308" spans="1:12" hidden="1">
      <c r="A308">
        <v>400632</v>
      </c>
      <c r="B308" t="s">
        <v>89</v>
      </c>
      <c r="C308" s="1">
        <v>42984</v>
      </c>
      <c r="D308">
        <v>0</v>
      </c>
      <c r="E308">
        <v>0</v>
      </c>
      <c r="F308">
        <v>0</v>
      </c>
      <c r="G308">
        <v>0</v>
      </c>
      <c r="L308" s="1"/>
    </row>
    <row r="309" spans="1:12" hidden="1">
      <c r="A309">
        <v>400632</v>
      </c>
      <c r="B309" t="s">
        <v>89</v>
      </c>
      <c r="C309" s="1">
        <v>42998</v>
      </c>
      <c r="D309">
        <v>30</v>
      </c>
      <c r="E309">
        <v>13.8</v>
      </c>
      <c r="F309">
        <v>-16.2</v>
      </c>
      <c r="G309">
        <v>-10.199999999999999</v>
      </c>
      <c r="H309">
        <v>-7.2</v>
      </c>
      <c r="L309" s="1"/>
    </row>
    <row r="310" spans="1:12" hidden="1">
      <c r="A310">
        <v>400632</v>
      </c>
      <c r="B310" t="s">
        <v>89</v>
      </c>
      <c r="C310" s="1">
        <v>43000</v>
      </c>
      <c r="D310">
        <v>8</v>
      </c>
      <c r="E310">
        <v>5.4</v>
      </c>
      <c r="F310">
        <v>-2.6</v>
      </c>
      <c r="G310">
        <v>-1</v>
      </c>
      <c r="H310">
        <v>-0.2</v>
      </c>
      <c r="L310" s="1"/>
    </row>
    <row r="311" spans="1:12" hidden="1">
      <c r="A311">
        <v>400636</v>
      </c>
      <c r="B311" t="s">
        <v>90</v>
      </c>
      <c r="C311" s="1">
        <v>42999</v>
      </c>
      <c r="D311">
        <v>25</v>
      </c>
      <c r="E311">
        <v>48.3</v>
      </c>
      <c r="F311">
        <v>23.3</v>
      </c>
      <c r="G311">
        <v>18.3</v>
      </c>
      <c r="H311">
        <v>15.8</v>
      </c>
      <c r="L311" s="1"/>
    </row>
    <row r="312" spans="1:12" hidden="1">
      <c r="A312">
        <v>400647</v>
      </c>
      <c r="B312" t="s">
        <v>91</v>
      </c>
      <c r="C312" s="1">
        <v>42998</v>
      </c>
      <c r="D312">
        <v>30</v>
      </c>
      <c r="E312">
        <v>17.399999999999999</v>
      </c>
      <c r="F312">
        <v>-12.6</v>
      </c>
      <c r="G312">
        <v>-6.6</v>
      </c>
      <c r="H312">
        <v>-3.6</v>
      </c>
      <c r="L312" s="1"/>
    </row>
    <row r="313" spans="1:12" hidden="1">
      <c r="A313">
        <v>400647</v>
      </c>
      <c r="B313" t="s">
        <v>91</v>
      </c>
      <c r="C313" s="1">
        <v>42999</v>
      </c>
      <c r="D313">
        <v>20</v>
      </c>
      <c r="E313">
        <v>11.2</v>
      </c>
      <c r="F313">
        <v>-8.8000000000000007</v>
      </c>
      <c r="G313">
        <v>-4.8</v>
      </c>
      <c r="H313">
        <v>-2.8</v>
      </c>
      <c r="L313" s="1"/>
    </row>
    <row r="314" spans="1:12" hidden="1">
      <c r="A314">
        <v>400662</v>
      </c>
      <c r="B314" t="s">
        <v>92</v>
      </c>
      <c r="C314" s="1">
        <v>42983</v>
      </c>
      <c r="D314">
        <v>30</v>
      </c>
      <c r="E314">
        <v>24.7</v>
      </c>
      <c r="F314">
        <v>-5.3</v>
      </c>
      <c r="G314">
        <v>0</v>
      </c>
      <c r="L314" s="1"/>
    </row>
    <row r="315" spans="1:12" hidden="1">
      <c r="A315">
        <v>400662</v>
      </c>
      <c r="B315" t="s">
        <v>92</v>
      </c>
      <c r="C315" s="1">
        <v>42993</v>
      </c>
      <c r="D315">
        <v>100</v>
      </c>
      <c r="E315">
        <v>0</v>
      </c>
      <c r="F315">
        <v>-100</v>
      </c>
      <c r="G315">
        <v>-80</v>
      </c>
      <c r="H315">
        <v>-70</v>
      </c>
      <c r="L315" s="1"/>
    </row>
    <row r="316" spans="1:12" hidden="1">
      <c r="A316">
        <v>400662</v>
      </c>
      <c r="B316" t="s">
        <v>92</v>
      </c>
      <c r="C316" s="1">
        <v>42996</v>
      </c>
      <c r="D316">
        <v>100</v>
      </c>
      <c r="E316">
        <v>52.94</v>
      </c>
      <c r="F316">
        <v>-47.06</v>
      </c>
      <c r="G316">
        <v>-27.06</v>
      </c>
      <c r="H316">
        <v>-17.059999999999999</v>
      </c>
      <c r="L316" s="1"/>
    </row>
    <row r="317" spans="1:12" hidden="1">
      <c r="A317">
        <v>400662</v>
      </c>
      <c r="B317" t="s">
        <v>92</v>
      </c>
      <c r="C317" s="1">
        <v>43001</v>
      </c>
      <c r="D317">
        <v>25</v>
      </c>
      <c r="E317">
        <v>19.48</v>
      </c>
      <c r="F317">
        <v>-5.52</v>
      </c>
      <c r="G317">
        <v>-0.52</v>
      </c>
      <c r="H317">
        <v>0</v>
      </c>
      <c r="L317" s="1"/>
    </row>
    <row r="318" spans="1:12" hidden="1">
      <c r="A318">
        <v>400663</v>
      </c>
      <c r="B318" t="s">
        <v>93</v>
      </c>
      <c r="C318" s="1">
        <v>42973</v>
      </c>
      <c r="D318">
        <v>200</v>
      </c>
      <c r="E318">
        <v>173.19</v>
      </c>
      <c r="F318">
        <v>-26.81</v>
      </c>
      <c r="G318">
        <v>0</v>
      </c>
      <c r="L318" s="1"/>
    </row>
    <row r="319" spans="1:12" hidden="1">
      <c r="A319">
        <v>400666</v>
      </c>
      <c r="B319" t="s">
        <v>94</v>
      </c>
      <c r="C319" s="1">
        <v>42992</v>
      </c>
      <c r="D319">
        <v>20</v>
      </c>
      <c r="E319">
        <v>15</v>
      </c>
      <c r="F319">
        <v>-5</v>
      </c>
      <c r="G319">
        <v>-1</v>
      </c>
      <c r="H319">
        <v>0</v>
      </c>
      <c r="L319" s="1"/>
    </row>
    <row r="320" spans="1:12" hidden="1">
      <c r="A320">
        <v>400669</v>
      </c>
      <c r="B320" t="s">
        <v>95</v>
      </c>
      <c r="C320" s="1">
        <v>42999</v>
      </c>
      <c r="D320">
        <v>40</v>
      </c>
      <c r="E320">
        <v>46.8</v>
      </c>
      <c r="F320">
        <v>6.8</v>
      </c>
      <c r="G320">
        <v>0</v>
      </c>
      <c r="L320" s="1"/>
    </row>
    <row r="321" spans="1:12" hidden="1">
      <c r="A321">
        <v>400670</v>
      </c>
      <c r="B321" t="s">
        <v>96</v>
      </c>
      <c r="C321" s="1">
        <v>42983</v>
      </c>
      <c r="D321">
        <v>20</v>
      </c>
      <c r="E321">
        <v>20.5</v>
      </c>
      <c r="F321">
        <v>0.5</v>
      </c>
      <c r="G321">
        <v>0</v>
      </c>
      <c r="L321" s="1"/>
    </row>
    <row r="322" spans="1:12" hidden="1">
      <c r="A322">
        <v>400670</v>
      </c>
      <c r="B322" t="s">
        <v>96</v>
      </c>
      <c r="C322" s="1">
        <v>42984</v>
      </c>
      <c r="D322">
        <v>0</v>
      </c>
      <c r="E322">
        <v>0</v>
      </c>
      <c r="F322">
        <v>0</v>
      </c>
      <c r="G322">
        <v>0</v>
      </c>
      <c r="L322" s="1"/>
    </row>
    <row r="323" spans="1:12" hidden="1">
      <c r="A323">
        <v>400670</v>
      </c>
      <c r="B323" t="s">
        <v>96</v>
      </c>
      <c r="C323" s="1">
        <v>42994</v>
      </c>
      <c r="D323">
        <v>30</v>
      </c>
      <c r="E323">
        <v>35.299999999999997</v>
      </c>
      <c r="F323">
        <v>5.3</v>
      </c>
      <c r="G323">
        <v>0</v>
      </c>
      <c r="L323" s="1"/>
    </row>
    <row r="324" spans="1:12" hidden="1">
      <c r="A324">
        <v>400671</v>
      </c>
      <c r="B324" t="s">
        <v>97</v>
      </c>
      <c r="C324" s="1">
        <v>42983</v>
      </c>
      <c r="D324">
        <v>20</v>
      </c>
      <c r="E324">
        <v>0</v>
      </c>
      <c r="F324">
        <v>-20</v>
      </c>
      <c r="G324">
        <v>-16</v>
      </c>
      <c r="H324">
        <v>-14</v>
      </c>
      <c r="L324" s="1"/>
    </row>
    <row r="325" spans="1:12" hidden="1">
      <c r="A325">
        <v>400671</v>
      </c>
      <c r="B325" t="s">
        <v>97</v>
      </c>
      <c r="C325" s="1">
        <v>42984</v>
      </c>
      <c r="D325">
        <v>20</v>
      </c>
      <c r="E325">
        <v>14.6</v>
      </c>
      <c r="F325">
        <v>-5.4</v>
      </c>
      <c r="G325">
        <v>-1.4</v>
      </c>
      <c r="H325">
        <v>0</v>
      </c>
      <c r="L325" s="1"/>
    </row>
    <row r="326" spans="1:12" hidden="1">
      <c r="A326">
        <v>400671</v>
      </c>
      <c r="B326" t="s">
        <v>97</v>
      </c>
      <c r="C326" s="1">
        <v>42985</v>
      </c>
      <c r="D326">
        <v>20</v>
      </c>
      <c r="E326">
        <v>15.2</v>
      </c>
      <c r="F326">
        <v>-4.8</v>
      </c>
      <c r="G326">
        <v>-0.8</v>
      </c>
      <c r="H326">
        <v>0</v>
      </c>
      <c r="L326" s="1"/>
    </row>
    <row r="327" spans="1:12" hidden="1">
      <c r="A327">
        <v>400671</v>
      </c>
      <c r="B327" t="s">
        <v>97</v>
      </c>
      <c r="C327" s="1">
        <v>42986</v>
      </c>
      <c r="D327">
        <v>15</v>
      </c>
      <c r="E327">
        <v>9.4</v>
      </c>
      <c r="F327">
        <v>-5.6</v>
      </c>
      <c r="G327">
        <v>-2.6</v>
      </c>
      <c r="H327">
        <v>-1.1000000000000001</v>
      </c>
      <c r="L327" s="1"/>
    </row>
    <row r="328" spans="1:12" hidden="1">
      <c r="A328">
        <v>400671</v>
      </c>
      <c r="B328" t="s">
        <v>97</v>
      </c>
      <c r="C328" s="1">
        <v>42997</v>
      </c>
      <c r="D328">
        <v>17</v>
      </c>
      <c r="E328">
        <v>0</v>
      </c>
      <c r="F328">
        <v>-17</v>
      </c>
      <c r="G328">
        <v>-13.6</v>
      </c>
      <c r="H328">
        <v>-11.9</v>
      </c>
      <c r="L328" s="1"/>
    </row>
    <row r="329" spans="1:12" hidden="1">
      <c r="A329">
        <v>400671</v>
      </c>
      <c r="B329" t="s">
        <v>97</v>
      </c>
      <c r="C329" s="1">
        <v>42998</v>
      </c>
      <c r="D329">
        <v>0</v>
      </c>
      <c r="E329">
        <v>0</v>
      </c>
      <c r="F329">
        <v>0</v>
      </c>
      <c r="G329">
        <v>0</v>
      </c>
      <c r="L329" s="1"/>
    </row>
    <row r="330" spans="1:12" hidden="1">
      <c r="A330">
        <v>400678</v>
      </c>
      <c r="B330" t="s">
        <v>98</v>
      </c>
      <c r="C330" s="1">
        <v>42992</v>
      </c>
      <c r="D330">
        <v>35</v>
      </c>
      <c r="E330">
        <v>31.8</v>
      </c>
      <c r="F330">
        <v>-3.2</v>
      </c>
      <c r="G330">
        <v>0</v>
      </c>
      <c r="L330" s="1"/>
    </row>
    <row r="331" spans="1:12" hidden="1">
      <c r="A331">
        <v>400678</v>
      </c>
      <c r="B331" t="s">
        <v>98</v>
      </c>
      <c r="C331" s="1">
        <v>42993</v>
      </c>
      <c r="D331">
        <v>20</v>
      </c>
      <c r="E331">
        <v>0</v>
      </c>
      <c r="F331">
        <v>-20</v>
      </c>
      <c r="G331">
        <v>-16</v>
      </c>
      <c r="H331">
        <v>-14</v>
      </c>
      <c r="L331" s="1"/>
    </row>
    <row r="332" spans="1:12" hidden="1">
      <c r="A332">
        <v>400678</v>
      </c>
      <c r="B332" t="s">
        <v>98</v>
      </c>
      <c r="C332" s="1">
        <v>42996</v>
      </c>
      <c r="D332">
        <v>20</v>
      </c>
      <c r="E332">
        <v>39.9</v>
      </c>
      <c r="F332">
        <v>19.899999999999999</v>
      </c>
      <c r="G332">
        <v>15.9</v>
      </c>
      <c r="H332">
        <v>13.9</v>
      </c>
      <c r="L332" s="1"/>
    </row>
    <row r="333" spans="1:12" hidden="1">
      <c r="A333">
        <v>400678</v>
      </c>
      <c r="B333" t="s">
        <v>98</v>
      </c>
      <c r="C333" s="1">
        <v>42997</v>
      </c>
      <c r="D333">
        <v>20</v>
      </c>
      <c r="E333">
        <v>0</v>
      </c>
      <c r="F333">
        <v>-20</v>
      </c>
      <c r="G333">
        <v>-16</v>
      </c>
      <c r="H333">
        <v>-14</v>
      </c>
      <c r="L333" s="1"/>
    </row>
    <row r="334" spans="1:12" hidden="1">
      <c r="A334">
        <v>400678</v>
      </c>
      <c r="B334" t="s">
        <v>98</v>
      </c>
      <c r="C334" s="1">
        <v>42998</v>
      </c>
      <c r="D334">
        <v>20</v>
      </c>
      <c r="E334">
        <v>21</v>
      </c>
      <c r="F334">
        <v>1</v>
      </c>
      <c r="G334">
        <v>0</v>
      </c>
      <c r="L334" s="1"/>
    </row>
    <row r="335" spans="1:12" hidden="1">
      <c r="A335">
        <v>400678</v>
      </c>
      <c r="B335" t="s">
        <v>98</v>
      </c>
      <c r="C335" s="1">
        <v>42999</v>
      </c>
      <c r="D335">
        <v>20</v>
      </c>
      <c r="E335">
        <v>27.9</v>
      </c>
      <c r="F335">
        <v>7.9</v>
      </c>
      <c r="G335">
        <v>3.9</v>
      </c>
      <c r="H335">
        <v>1.9</v>
      </c>
      <c r="L335" s="1"/>
    </row>
    <row r="336" spans="1:12" hidden="1">
      <c r="A336">
        <v>400679</v>
      </c>
      <c r="B336" t="s">
        <v>99</v>
      </c>
      <c r="C336" s="1">
        <v>42999</v>
      </c>
      <c r="D336">
        <v>10</v>
      </c>
      <c r="E336">
        <v>5.6</v>
      </c>
      <c r="F336">
        <v>-4.4000000000000004</v>
      </c>
      <c r="G336">
        <v>-2.4</v>
      </c>
      <c r="H336">
        <v>-1.4</v>
      </c>
      <c r="L336" s="1"/>
    </row>
    <row r="337" spans="1:12" hidden="1">
      <c r="A337">
        <v>400679</v>
      </c>
      <c r="B337" t="s">
        <v>99</v>
      </c>
      <c r="C337" s="1">
        <v>43000</v>
      </c>
      <c r="D337">
        <v>25</v>
      </c>
      <c r="E337">
        <v>19</v>
      </c>
      <c r="F337">
        <v>-6</v>
      </c>
      <c r="G337">
        <v>-1</v>
      </c>
      <c r="H337">
        <v>0</v>
      </c>
      <c r="L337" s="1"/>
    </row>
    <row r="338" spans="1:12" hidden="1">
      <c r="A338">
        <v>400683</v>
      </c>
      <c r="B338" t="s">
        <v>100</v>
      </c>
      <c r="C338" s="1">
        <v>42998</v>
      </c>
      <c r="D338">
        <v>40</v>
      </c>
      <c r="E338">
        <v>32.299999999999997</v>
      </c>
      <c r="F338">
        <v>-7.7</v>
      </c>
      <c r="G338">
        <v>0</v>
      </c>
      <c r="L338" s="1"/>
    </row>
    <row r="339" spans="1:12" hidden="1">
      <c r="A339">
        <v>400687</v>
      </c>
      <c r="B339" t="s">
        <v>101</v>
      </c>
      <c r="C339" s="1">
        <v>42996</v>
      </c>
      <c r="D339">
        <v>33</v>
      </c>
      <c r="E339">
        <v>44.2</v>
      </c>
      <c r="F339">
        <v>11.2</v>
      </c>
      <c r="G339">
        <v>4.5999999999999996</v>
      </c>
      <c r="H339">
        <v>1.3</v>
      </c>
      <c r="L339" s="1"/>
    </row>
    <row r="340" spans="1:12" hidden="1">
      <c r="A340">
        <v>400688</v>
      </c>
      <c r="B340" t="s">
        <v>102</v>
      </c>
      <c r="C340" s="1">
        <v>42991</v>
      </c>
      <c r="D340">
        <v>15</v>
      </c>
      <c r="E340">
        <v>18.399999999999999</v>
      </c>
      <c r="F340">
        <v>3.4</v>
      </c>
      <c r="G340">
        <v>0.4</v>
      </c>
      <c r="H340">
        <v>0</v>
      </c>
      <c r="L340" s="1"/>
    </row>
    <row r="341" spans="1:12" hidden="1">
      <c r="A341">
        <v>400688</v>
      </c>
      <c r="B341" t="s">
        <v>102</v>
      </c>
      <c r="C341" s="1">
        <v>43000</v>
      </c>
      <c r="D341">
        <v>15</v>
      </c>
      <c r="E341">
        <v>8.1</v>
      </c>
      <c r="F341">
        <v>-6.9</v>
      </c>
      <c r="G341">
        <v>-3.9</v>
      </c>
      <c r="H341">
        <v>-2.4</v>
      </c>
      <c r="L341" s="1"/>
    </row>
    <row r="342" spans="1:12" hidden="1">
      <c r="A342">
        <v>400689</v>
      </c>
      <c r="B342" t="s">
        <v>103</v>
      </c>
      <c r="C342" s="1">
        <v>42996</v>
      </c>
      <c r="D342">
        <v>30</v>
      </c>
      <c r="E342">
        <v>67.8</v>
      </c>
      <c r="F342">
        <v>37.799999999999997</v>
      </c>
      <c r="G342">
        <v>31.8</v>
      </c>
      <c r="H342">
        <v>28.8</v>
      </c>
      <c r="L342" s="1"/>
    </row>
    <row r="343" spans="1:12" hidden="1">
      <c r="A343">
        <v>400689</v>
      </c>
      <c r="B343" t="s">
        <v>103</v>
      </c>
      <c r="C343" s="1">
        <v>42997</v>
      </c>
      <c r="D343">
        <v>30</v>
      </c>
      <c r="E343">
        <v>0</v>
      </c>
      <c r="F343">
        <v>-30</v>
      </c>
      <c r="G343">
        <v>-24</v>
      </c>
      <c r="H343">
        <v>-21</v>
      </c>
      <c r="L343" s="1"/>
    </row>
    <row r="344" spans="1:12" hidden="1">
      <c r="A344">
        <v>400689</v>
      </c>
      <c r="B344" t="s">
        <v>103</v>
      </c>
      <c r="C344" s="1">
        <v>42998</v>
      </c>
      <c r="D344">
        <v>30</v>
      </c>
      <c r="E344">
        <v>0</v>
      </c>
      <c r="F344">
        <v>-30</v>
      </c>
      <c r="G344">
        <v>-24</v>
      </c>
      <c r="H344">
        <v>-21</v>
      </c>
      <c r="L344" s="1"/>
    </row>
    <row r="345" spans="1:12" hidden="1">
      <c r="A345">
        <v>400689</v>
      </c>
      <c r="B345" t="s">
        <v>103</v>
      </c>
      <c r="C345" s="1">
        <v>42999</v>
      </c>
      <c r="D345">
        <v>0</v>
      </c>
      <c r="E345">
        <v>0</v>
      </c>
      <c r="F345">
        <v>0</v>
      </c>
      <c r="G345">
        <v>0</v>
      </c>
      <c r="L345" s="1"/>
    </row>
    <row r="346" spans="1:12">
      <c r="A346" s="3">
        <v>400690</v>
      </c>
      <c r="B346" s="3" t="s">
        <v>104</v>
      </c>
      <c r="C346" s="5">
        <v>42968</v>
      </c>
      <c r="D346" s="3">
        <v>150</v>
      </c>
      <c r="E346" s="3">
        <v>302.74</v>
      </c>
      <c r="F346" s="3">
        <v>152.74</v>
      </c>
      <c r="G346" s="3">
        <v>122.74</v>
      </c>
      <c r="H346" s="3">
        <v>107.74</v>
      </c>
      <c r="L346" s="1"/>
    </row>
    <row r="347" spans="1:12">
      <c r="A347" s="3">
        <v>400690</v>
      </c>
      <c r="B347" s="3" t="s">
        <v>104</v>
      </c>
      <c r="C347" s="5">
        <v>42987</v>
      </c>
      <c r="D347" s="3">
        <v>200</v>
      </c>
      <c r="E347" s="3">
        <v>318.55</v>
      </c>
      <c r="F347" s="3">
        <v>118.55</v>
      </c>
      <c r="G347" s="3">
        <v>78.55</v>
      </c>
      <c r="H347" s="3">
        <v>58.55</v>
      </c>
      <c r="L347" s="1"/>
    </row>
    <row r="348" spans="1:12" hidden="1">
      <c r="A348">
        <v>400690</v>
      </c>
      <c r="B348" t="s">
        <v>104</v>
      </c>
      <c r="C348" s="1">
        <v>42990</v>
      </c>
      <c r="D348">
        <v>200</v>
      </c>
      <c r="E348">
        <v>106.69</v>
      </c>
      <c r="F348">
        <v>-93.31</v>
      </c>
      <c r="G348">
        <v>-53.31</v>
      </c>
      <c r="H348">
        <v>-33.31</v>
      </c>
      <c r="L348" s="1"/>
    </row>
    <row r="349" spans="1:12">
      <c r="A349">
        <v>400690</v>
      </c>
      <c r="B349" t="s">
        <v>104</v>
      </c>
      <c r="C349" s="1">
        <v>42991</v>
      </c>
      <c r="D349">
        <v>250</v>
      </c>
      <c r="E349">
        <v>0</v>
      </c>
      <c r="F349">
        <v>-250</v>
      </c>
      <c r="G349">
        <v>-200</v>
      </c>
      <c r="H349">
        <v>-175</v>
      </c>
      <c r="L349" s="1"/>
    </row>
    <row r="350" spans="1:12" hidden="1">
      <c r="A350">
        <v>400690</v>
      </c>
      <c r="B350" t="s">
        <v>104</v>
      </c>
      <c r="C350" s="1">
        <v>42992</v>
      </c>
      <c r="D350">
        <v>250</v>
      </c>
      <c r="E350">
        <v>165.14</v>
      </c>
      <c r="F350">
        <v>-84.86</v>
      </c>
      <c r="G350">
        <v>-34.86</v>
      </c>
      <c r="H350">
        <v>-9.86</v>
      </c>
      <c r="L350" s="1"/>
    </row>
    <row r="351" spans="1:12" hidden="1">
      <c r="A351">
        <v>400690</v>
      </c>
      <c r="B351" t="s">
        <v>104</v>
      </c>
      <c r="C351" s="1">
        <v>42993</v>
      </c>
      <c r="D351">
        <v>0</v>
      </c>
      <c r="E351">
        <v>0</v>
      </c>
      <c r="F351">
        <v>0</v>
      </c>
      <c r="G351">
        <v>0</v>
      </c>
      <c r="L351" s="1"/>
    </row>
    <row r="352" spans="1:12" hidden="1">
      <c r="A352">
        <v>400690</v>
      </c>
      <c r="B352" t="s">
        <v>104</v>
      </c>
      <c r="C352" s="1">
        <v>42996</v>
      </c>
      <c r="D352">
        <v>0</v>
      </c>
      <c r="E352">
        <v>0</v>
      </c>
      <c r="F352">
        <v>0</v>
      </c>
      <c r="G352">
        <v>0</v>
      </c>
      <c r="L352" s="1"/>
    </row>
    <row r="353" spans="1:12" hidden="1">
      <c r="A353">
        <v>400690</v>
      </c>
      <c r="B353" t="s">
        <v>104</v>
      </c>
      <c r="C353" s="1">
        <v>42993</v>
      </c>
      <c r="D353">
        <v>0</v>
      </c>
      <c r="E353">
        <v>218.79</v>
      </c>
      <c r="F353">
        <v>218.79</v>
      </c>
      <c r="G353">
        <f>F353-36</f>
        <v>182.79</v>
      </c>
      <c r="H353">
        <f>F353-39</f>
        <v>179.79</v>
      </c>
      <c r="L353" s="1"/>
    </row>
    <row r="354" spans="1:12" hidden="1">
      <c r="A354">
        <v>400690</v>
      </c>
      <c r="B354" t="s">
        <v>104</v>
      </c>
      <c r="C354" s="1">
        <v>42996</v>
      </c>
      <c r="D354">
        <v>0</v>
      </c>
      <c r="E354">
        <v>161.56</v>
      </c>
      <c r="F354">
        <v>161.56</v>
      </c>
      <c r="G354">
        <f>161.56-36</f>
        <v>125.56</v>
      </c>
      <c r="H354">
        <f>161.56-39</f>
        <v>122.56</v>
      </c>
      <c r="L354" s="1"/>
    </row>
    <row r="355" spans="1:12">
      <c r="A355">
        <v>400697</v>
      </c>
      <c r="B355" t="s">
        <v>105</v>
      </c>
      <c r="C355" s="1">
        <v>42982</v>
      </c>
      <c r="D355">
        <v>150</v>
      </c>
      <c r="E355">
        <v>98.12</v>
      </c>
      <c r="F355">
        <v>-51.88</v>
      </c>
      <c r="G355">
        <v>-21.88</v>
      </c>
      <c r="H355">
        <v>-6.88</v>
      </c>
      <c r="L355" s="1"/>
    </row>
    <row r="356" spans="1:12" hidden="1">
      <c r="A356">
        <v>400697</v>
      </c>
      <c r="B356" t="s">
        <v>105</v>
      </c>
      <c r="C356" s="1">
        <v>42985</v>
      </c>
      <c r="D356">
        <v>80</v>
      </c>
      <c r="E356">
        <v>90.78</v>
      </c>
      <c r="F356">
        <v>10.78</v>
      </c>
      <c r="G356">
        <v>0</v>
      </c>
      <c r="L356" s="1"/>
    </row>
    <row r="357" spans="1:12" hidden="1">
      <c r="A357">
        <v>400697</v>
      </c>
      <c r="B357" t="s">
        <v>105</v>
      </c>
      <c r="C357" s="1">
        <v>42996</v>
      </c>
      <c r="D357">
        <v>25</v>
      </c>
      <c r="E357">
        <v>30.7</v>
      </c>
      <c r="F357">
        <v>5.7</v>
      </c>
      <c r="G357">
        <v>0.7</v>
      </c>
      <c r="H357">
        <v>0</v>
      </c>
      <c r="L357" s="1"/>
    </row>
    <row r="358" spans="1:12" hidden="1">
      <c r="A358">
        <v>400699</v>
      </c>
      <c r="B358" t="s">
        <v>106</v>
      </c>
      <c r="C358" s="1">
        <v>42996</v>
      </c>
      <c r="D358">
        <v>0</v>
      </c>
      <c r="E358">
        <v>0</v>
      </c>
      <c r="F358">
        <v>0</v>
      </c>
      <c r="G358">
        <v>0</v>
      </c>
      <c r="L358" s="1"/>
    </row>
    <row r="359" spans="1:12" hidden="1">
      <c r="A359">
        <v>400699</v>
      </c>
      <c r="B359" t="s">
        <v>106</v>
      </c>
      <c r="C359" s="1">
        <v>43001</v>
      </c>
      <c r="D359">
        <v>15</v>
      </c>
      <c r="E359">
        <v>6.4</v>
      </c>
      <c r="F359">
        <v>-8.6</v>
      </c>
      <c r="G359">
        <v>-5.6</v>
      </c>
      <c r="H359">
        <v>-4.0999999999999996</v>
      </c>
      <c r="L359" s="1"/>
    </row>
    <row r="360" spans="1:12" hidden="1">
      <c r="A360">
        <v>400701</v>
      </c>
      <c r="B360" t="s">
        <v>107</v>
      </c>
      <c r="C360" s="1">
        <v>42992</v>
      </c>
      <c r="D360">
        <v>200</v>
      </c>
      <c r="E360">
        <v>201.14</v>
      </c>
      <c r="F360">
        <v>1.1399999999999999</v>
      </c>
      <c r="G360">
        <v>0</v>
      </c>
      <c r="L360" s="1"/>
    </row>
    <row r="361" spans="1:12" hidden="1">
      <c r="A361">
        <v>400703</v>
      </c>
      <c r="B361" t="s">
        <v>108</v>
      </c>
      <c r="C361" s="1">
        <v>42998</v>
      </c>
      <c r="D361">
        <v>5</v>
      </c>
      <c r="E361">
        <v>4.9000000000000004</v>
      </c>
      <c r="F361">
        <v>-0.1</v>
      </c>
      <c r="G361">
        <v>0</v>
      </c>
      <c r="L361" s="1"/>
    </row>
    <row r="362" spans="1:12" hidden="1">
      <c r="A362">
        <v>400704</v>
      </c>
      <c r="B362" t="s">
        <v>109</v>
      </c>
      <c r="C362" s="1">
        <v>42984</v>
      </c>
      <c r="D362">
        <v>6</v>
      </c>
      <c r="E362">
        <v>11.5</v>
      </c>
      <c r="F362">
        <v>5.5</v>
      </c>
      <c r="G362">
        <v>4.3</v>
      </c>
      <c r="H362">
        <v>3.7</v>
      </c>
      <c r="L362" s="1"/>
    </row>
    <row r="363" spans="1:12" hidden="1">
      <c r="A363">
        <v>400704</v>
      </c>
      <c r="B363" t="s">
        <v>109</v>
      </c>
      <c r="C363" s="1">
        <v>43000</v>
      </c>
      <c r="D363">
        <v>10</v>
      </c>
      <c r="E363">
        <v>14.2</v>
      </c>
      <c r="F363">
        <v>4.2</v>
      </c>
      <c r="G363">
        <v>2.2000000000000002</v>
      </c>
      <c r="H363">
        <v>1.2</v>
      </c>
      <c r="L363" s="1"/>
    </row>
    <row r="364" spans="1:12" hidden="1">
      <c r="A364">
        <v>400704</v>
      </c>
      <c r="B364" t="s">
        <v>109</v>
      </c>
      <c r="C364" s="1">
        <v>43001</v>
      </c>
      <c r="D364">
        <v>18</v>
      </c>
      <c r="E364">
        <v>19.8</v>
      </c>
      <c r="F364">
        <v>1.8</v>
      </c>
      <c r="G364">
        <v>0</v>
      </c>
      <c r="L364" s="1"/>
    </row>
    <row r="365" spans="1:12" hidden="1">
      <c r="A365">
        <v>400709</v>
      </c>
      <c r="B365" t="s">
        <v>110</v>
      </c>
      <c r="C365" s="1">
        <v>42970</v>
      </c>
      <c r="D365">
        <v>40</v>
      </c>
      <c r="E365">
        <v>32.700000000000003</v>
      </c>
      <c r="F365">
        <v>-7.3</v>
      </c>
      <c r="G365">
        <v>0</v>
      </c>
      <c r="L365" s="1"/>
    </row>
    <row r="366" spans="1:12" hidden="1">
      <c r="A366">
        <v>400709</v>
      </c>
      <c r="B366" t="s">
        <v>110</v>
      </c>
      <c r="C366" s="1">
        <v>42971</v>
      </c>
      <c r="D366">
        <v>40</v>
      </c>
      <c r="E366">
        <v>49.1</v>
      </c>
      <c r="F366">
        <v>9.1</v>
      </c>
      <c r="G366">
        <v>1.1000000000000001</v>
      </c>
      <c r="H366">
        <v>0</v>
      </c>
      <c r="L366" s="1"/>
    </row>
    <row r="367" spans="1:12" hidden="1">
      <c r="A367">
        <v>400709</v>
      </c>
      <c r="B367" t="s">
        <v>110</v>
      </c>
      <c r="C367" s="1">
        <v>42972</v>
      </c>
      <c r="D367">
        <v>40</v>
      </c>
      <c r="E367">
        <v>44.6</v>
      </c>
      <c r="F367">
        <v>4.5999999999999996</v>
      </c>
      <c r="G367">
        <v>0</v>
      </c>
      <c r="L367" s="1"/>
    </row>
    <row r="368" spans="1:12" hidden="1">
      <c r="A368">
        <v>400709</v>
      </c>
      <c r="B368" t="s">
        <v>110</v>
      </c>
      <c r="C368" s="1">
        <v>42973</v>
      </c>
      <c r="D368">
        <v>20</v>
      </c>
      <c r="E368">
        <v>14.3</v>
      </c>
      <c r="F368">
        <v>-5.7</v>
      </c>
      <c r="G368">
        <v>-1.7</v>
      </c>
      <c r="H368">
        <v>0</v>
      </c>
      <c r="L368" s="1"/>
    </row>
    <row r="369" spans="1:12" hidden="1">
      <c r="A369">
        <v>400709</v>
      </c>
      <c r="B369" t="s">
        <v>110</v>
      </c>
      <c r="C369" s="1">
        <v>42984</v>
      </c>
      <c r="D369">
        <v>20</v>
      </c>
      <c r="E369">
        <v>14.4</v>
      </c>
      <c r="F369">
        <v>-5.6</v>
      </c>
      <c r="G369">
        <v>-1.6</v>
      </c>
      <c r="H369">
        <v>0</v>
      </c>
      <c r="L369" s="1"/>
    </row>
    <row r="370" spans="1:12" hidden="1">
      <c r="A370">
        <v>400709</v>
      </c>
      <c r="B370" t="s">
        <v>110</v>
      </c>
      <c r="C370" s="1">
        <v>42992</v>
      </c>
      <c r="D370">
        <v>15</v>
      </c>
      <c r="E370">
        <v>15.2</v>
      </c>
      <c r="F370">
        <v>0.2</v>
      </c>
      <c r="G370">
        <v>0</v>
      </c>
      <c r="L370" s="1"/>
    </row>
    <row r="371" spans="1:12" hidden="1">
      <c r="A371">
        <v>400709</v>
      </c>
      <c r="B371" t="s">
        <v>110</v>
      </c>
      <c r="C371" s="1">
        <v>42997</v>
      </c>
      <c r="D371">
        <v>50</v>
      </c>
      <c r="E371">
        <v>0</v>
      </c>
      <c r="F371">
        <v>-50</v>
      </c>
      <c r="G371">
        <v>-40</v>
      </c>
      <c r="H371">
        <v>-35</v>
      </c>
      <c r="L371" s="1"/>
    </row>
    <row r="372" spans="1:12" hidden="1">
      <c r="A372">
        <v>400709</v>
      </c>
      <c r="B372" t="s">
        <v>110</v>
      </c>
      <c r="C372" s="1">
        <v>42998</v>
      </c>
      <c r="D372">
        <v>50</v>
      </c>
      <c r="E372">
        <v>47.6</v>
      </c>
      <c r="F372">
        <v>-2.4</v>
      </c>
      <c r="G372">
        <v>0</v>
      </c>
      <c r="L372" s="1"/>
    </row>
    <row r="373" spans="1:12">
      <c r="A373">
        <v>400709</v>
      </c>
      <c r="B373" t="s">
        <v>110</v>
      </c>
      <c r="C373" s="1">
        <v>42999</v>
      </c>
      <c r="D373">
        <v>50</v>
      </c>
      <c r="E373">
        <v>96</v>
      </c>
      <c r="F373">
        <v>46</v>
      </c>
      <c r="G373">
        <v>36</v>
      </c>
      <c r="H373">
        <v>31</v>
      </c>
      <c r="L373" s="1"/>
    </row>
    <row r="374" spans="1:12" hidden="1">
      <c r="A374">
        <v>400710</v>
      </c>
      <c r="B374" t="s">
        <v>111</v>
      </c>
      <c r="C374" s="1">
        <v>42975</v>
      </c>
      <c r="D374">
        <v>400</v>
      </c>
      <c r="E374">
        <v>493.79</v>
      </c>
      <c r="F374">
        <v>93.79</v>
      </c>
      <c r="G374">
        <v>13.79</v>
      </c>
      <c r="H374">
        <v>0</v>
      </c>
      <c r="L374" s="1"/>
    </row>
    <row r="375" spans="1:12" hidden="1">
      <c r="A375">
        <v>400710</v>
      </c>
      <c r="B375" t="s">
        <v>111</v>
      </c>
      <c r="C375" s="1">
        <v>42976</v>
      </c>
      <c r="D375">
        <v>400</v>
      </c>
      <c r="E375">
        <v>409.93</v>
      </c>
      <c r="F375">
        <v>9.93</v>
      </c>
      <c r="G375">
        <v>0</v>
      </c>
      <c r="L375" s="1"/>
    </row>
    <row r="376" spans="1:12" hidden="1">
      <c r="A376">
        <v>400710</v>
      </c>
      <c r="B376" t="s">
        <v>111</v>
      </c>
      <c r="C376" s="1">
        <v>42977</v>
      </c>
      <c r="D376">
        <v>400</v>
      </c>
      <c r="E376">
        <v>458.49</v>
      </c>
      <c r="F376">
        <v>58.49</v>
      </c>
      <c r="G376">
        <v>0</v>
      </c>
      <c r="L376" s="1"/>
    </row>
    <row r="377" spans="1:12">
      <c r="A377">
        <v>400710</v>
      </c>
      <c r="B377" t="s">
        <v>111</v>
      </c>
      <c r="C377" s="1">
        <v>42978</v>
      </c>
      <c r="D377">
        <v>400</v>
      </c>
      <c r="E377">
        <v>0</v>
      </c>
      <c r="F377">
        <v>-400</v>
      </c>
      <c r="G377">
        <v>-320</v>
      </c>
      <c r="H377">
        <v>-280</v>
      </c>
      <c r="L377" s="1"/>
    </row>
    <row r="378" spans="1:12" hidden="1">
      <c r="A378">
        <v>400710</v>
      </c>
      <c r="B378" t="s">
        <v>111</v>
      </c>
      <c r="C378" s="1">
        <v>42982</v>
      </c>
      <c r="D378">
        <v>750</v>
      </c>
      <c r="E378">
        <v>701.04</v>
      </c>
      <c r="F378">
        <v>-48.96</v>
      </c>
      <c r="G378">
        <v>0</v>
      </c>
      <c r="L378" s="1"/>
    </row>
    <row r="379" spans="1:12">
      <c r="A379">
        <v>400710</v>
      </c>
      <c r="B379" t="s">
        <v>111</v>
      </c>
      <c r="C379" s="1">
        <v>42986</v>
      </c>
      <c r="D379">
        <v>500</v>
      </c>
      <c r="E379">
        <v>716.56</v>
      </c>
      <c r="F379">
        <v>216.56</v>
      </c>
      <c r="G379">
        <v>116.56</v>
      </c>
      <c r="H379">
        <v>66.56</v>
      </c>
      <c r="L379" s="1"/>
    </row>
    <row r="380" spans="1:12" hidden="1">
      <c r="A380">
        <v>400710</v>
      </c>
      <c r="B380" t="s">
        <v>111</v>
      </c>
      <c r="C380" s="1">
        <v>42987</v>
      </c>
      <c r="D380">
        <v>500</v>
      </c>
      <c r="E380">
        <v>458.79</v>
      </c>
      <c r="F380">
        <v>-41.21</v>
      </c>
      <c r="G380">
        <v>0</v>
      </c>
      <c r="L380" s="1"/>
    </row>
    <row r="381" spans="1:12" hidden="1">
      <c r="A381">
        <v>400710</v>
      </c>
      <c r="B381" t="s">
        <v>111</v>
      </c>
      <c r="C381" s="1">
        <v>42991</v>
      </c>
      <c r="D381">
        <v>500</v>
      </c>
      <c r="E381">
        <v>510.41</v>
      </c>
      <c r="F381">
        <v>10.41</v>
      </c>
      <c r="G381">
        <v>0</v>
      </c>
      <c r="L381" s="1"/>
    </row>
    <row r="382" spans="1:12" hidden="1">
      <c r="A382">
        <v>400710</v>
      </c>
      <c r="B382" t="s">
        <v>111</v>
      </c>
      <c r="C382" s="1">
        <v>42992</v>
      </c>
      <c r="D382">
        <v>150</v>
      </c>
      <c r="E382">
        <v>0</v>
      </c>
      <c r="F382">
        <v>-150</v>
      </c>
      <c r="G382">
        <v>-120</v>
      </c>
      <c r="H382">
        <v>-105</v>
      </c>
      <c r="L382" s="1"/>
    </row>
    <row r="383" spans="1:12" hidden="1">
      <c r="A383">
        <v>400710</v>
      </c>
      <c r="B383" t="s">
        <v>111</v>
      </c>
      <c r="C383" s="1">
        <v>42992</v>
      </c>
      <c r="D383">
        <v>0</v>
      </c>
      <c r="E383">
        <v>74.459999999999994</v>
      </c>
      <c r="F383">
        <v>74.459999999999994</v>
      </c>
      <c r="G383">
        <f>74.46-36</f>
        <v>38.459999999999994</v>
      </c>
      <c r="H383">
        <f>74.46-39</f>
        <v>35.459999999999994</v>
      </c>
      <c r="L383" s="1"/>
    </row>
    <row r="384" spans="1:12" hidden="1">
      <c r="A384">
        <v>400718</v>
      </c>
      <c r="B384" t="s">
        <v>112</v>
      </c>
      <c r="C384" s="1">
        <v>42973</v>
      </c>
      <c r="D384">
        <v>5</v>
      </c>
      <c r="E384">
        <v>2.2999999999999998</v>
      </c>
      <c r="F384">
        <v>-2.7</v>
      </c>
      <c r="G384">
        <v>-1.7</v>
      </c>
      <c r="H384">
        <v>-1.2</v>
      </c>
      <c r="L384" s="1"/>
    </row>
    <row r="385" spans="1:12">
      <c r="A385" s="3">
        <v>400718</v>
      </c>
      <c r="B385" s="3" t="s">
        <v>112</v>
      </c>
      <c r="C385" s="5">
        <v>42976</v>
      </c>
      <c r="D385" s="3">
        <v>250</v>
      </c>
      <c r="E385" s="3">
        <v>116.99</v>
      </c>
      <c r="F385" s="3">
        <v>-133.01</v>
      </c>
      <c r="G385" s="3">
        <v>-83.01</v>
      </c>
      <c r="H385" s="3">
        <v>-58.01</v>
      </c>
      <c r="L385" s="1"/>
    </row>
    <row r="386" spans="1:12" hidden="1">
      <c r="A386">
        <v>400718</v>
      </c>
      <c r="B386" t="s">
        <v>112</v>
      </c>
      <c r="C386" s="1">
        <v>42982</v>
      </c>
      <c r="D386">
        <v>250</v>
      </c>
      <c r="E386">
        <v>196.86</v>
      </c>
      <c r="F386">
        <v>-53.14</v>
      </c>
      <c r="G386">
        <v>-3.14</v>
      </c>
      <c r="H386">
        <v>0</v>
      </c>
      <c r="L386" s="1"/>
    </row>
    <row r="387" spans="1:12" hidden="1">
      <c r="A387">
        <v>400718</v>
      </c>
      <c r="B387" t="s">
        <v>112</v>
      </c>
      <c r="C387" s="1">
        <v>42983</v>
      </c>
      <c r="D387">
        <v>100</v>
      </c>
      <c r="E387">
        <v>104.65</v>
      </c>
      <c r="F387">
        <v>4.6500000000000004</v>
      </c>
      <c r="G387">
        <v>0</v>
      </c>
      <c r="L387" s="1"/>
    </row>
    <row r="388" spans="1:12" hidden="1">
      <c r="A388">
        <v>400718</v>
      </c>
      <c r="B388" t="s">
        <v>112</v>
      </c>
      <c r="C388" s="1">
        <v>42996</v>
      </c>
      <c r="D388">
        <v>500</v>
      </c>
      <c r="E388">
        <v>735.11</v>
      </c>
      <c r="F388">
        <v>235.11</v>
      </c>
      <c r="G388">
        <v>135.11000000000001</v>
      </c>
      <c r="H388">
        <v>85.11</v>
      </c>
      <c r="L388" s="1"/>
    </row>
    <row r="389" spans="1:12">
      <c r="A389" s="3">
        <v>400718</v>
      </c>
      <c r="B389" s="3" t="s">
        <v>112</v>
      </c>
      <c r="C389" s="5">
        <v>42998</v>
      </c>
      <c r="D389" s="3">
        <v>500</v>
      </c>
      <c r="E389" s="3">
        <v>234.91</v>
      </c>
      <c r="F389" s="3">
        <v>-265.08999999999997</v>
      </c>
      <c r="G389" s="3">
        <v>-165.09</v>
      </c>
      <c r="H389" s="3">
        <v>-115.09</v>
      </c>
      <c r="L389" s="1"/>
    </row>
    <row r="390" spans="1:12">
      <c r="A390">
        <v>400727</v>
      </c>
      <c r="B390" t="s">
        <v>113</v>
      </c>
      <c r="C390" s="1">
        <v>42994</v>
      </c>
      <c r="D390">
        <v>50</v>
      </c>
      <c r="E390">
        <v>0</v>
      </c>
      <c r="F390">
        <v>-50</v>
      </c>
      <c r="G390">
        <v>-40</v>
      </c>
      <c r="H390">
        <v>-35</v>
      </c>
      <c r="L390" s="1"/>
    </row>
    <row r="391" spans="1:12" hidden="1">
      <c r="A391">
        <v>400727</v>
      </c>
      <c r="B391" t="s">
        <v>113</v>
      </c>
      <c r="C391" s="1">
        <v>42998</v>
      </c>
      <c r="D391">
        <v>30</v>
      </c>
      <c r="E391">
        <v>36.4</v>
      </c>
      <c r="F391">
        <v>6.4</v>
      </c>
      <c r="G391">
        <v>0.4</v>
      </c>
      <c r="H391">
        <v>0</v>
      </c>
      <c r="L391" s="1"/>
    </row>
    <row r="392" spans="1:12" hidden="1">
      <c r="A392">
        <v>400727</v>
      </c>
      <c r="B392" t="s">
        <v>113</v>
      </c>
      <c r="C392" s="1">
        <v>42999</v>
      </c>
      <c r="D392">
        <v>0</v>
      </c>
      <c r="E392">
        <v>0</v>
      </c>
      <c r="F392">
        <v>0</v>
      </c>
      <c r="G392">
        <v>0</v>
      </c>
      <c r="L392" s="1"/>
    </row>
    <row r="393" spans="1:12" hidden="1">
      <c r="A393">
        <v>400731</v>
      </c>
      <c r="B393" t="s">
        <v>114</v>
      </c>
      <c r="C393" s="1">
        <v>42985</v>
      </c>
      <c r="D393">
        <v>25</v>
      </c>
      <c r="E393">
        <v>18.16</v>
      </c>
      <c r="F393">
        <v>-6.84</v>
      </c>
      <c r="G393">
        <v>-1.84</v>
      </c>
      <c r="H393">
        <v>0</v>
      </c>
      <c r="L393" s="1"/>
    </row>
    <row r="394" spans="1:12" hidden="1">
      <c r="A394">
        <v>400731</v>
      </c>
      <c r="B394" t="s">
        <v>114</v>
      </c>
      <c r="C394" s="1">
        <v>42994</v>
      </c>
      <c r="D394">
        <v>20</v>
      </c>
      <c r="E394">
        <v>14.4</v>
      </c>
      <c r="F394">
        <v>-5.6</v>
      </c>
      <c r="G394">
        <v>-1.6</v>
      </c>
      <c r="H394">
        <v>0</v>
      </c>
      <c r="L394" s="1"/>
    </row>
    <row r="395" spans="1:12" hidden="1">
      <c r="A395">
        <v>400734</v>
      </c>
      <c r="B395" t="s">
        <v>115</v>
      </c>
      <c r="C395" s="1">
        <v>42984</v>
      </c>
      <c r="D395">
        <v>20</v>
      </c>
      <c r="E395">
        <v>27.5</v>
      </c>
      <c r="F395">
        <v>7.5</v>
      </c>
      <c r="G395">
        <v>3.5</v>
      </c>
      <c r="H395">
        <v>1.5</v>
      </c>
      <c r="L395" s="1"/>
    </row>
    <row r="396" spans="1:12" hidden="1">
      <c r="A396">
        <v>400734</v>
      </c>
      <c r="B396" t="s">
        <v>115</v>
      </c>
      <c r="C396" s="1">
        <v>42997</v>
      </c>
      <c r="D396">
        <v>60</v>
      </c>
      <c r="E396">
        <v>0</v>
      </c>
      <c r="F396">
        <v>-60</v>
      </c>
      <c r="G396">
        <v>-48</v>
      </c>
      <c r="H396">
        <v>-42</v>
      </c>
      <c r="L396" s="1"/>
    </row>
    <row r="397" spans="1:12" hidden="1">
      <c r="A397">
        <v>400734</v>
      </c>
      <c r="B397" t="s">
        <v>115</v>
      </c>
      <c r="C397" s="1">
        <v>42998</v>
      </c>
      <c r="D397">
        <v>30</v>
      </c>
      <c r="E397">
        <v>60.3</v>
      </c>
      <c r="F397">
        <v>30.3</v>
      </c>
      <c r="G397">
        <v>24.3</v>
      </c>
      <c r="H397">
        <v>21.3</v>
      </c>
      <c r="L397" s="1"/>
    </row>
    <row r="398" spans="1:12" hidden="1">
      <c r="A398">
        <v>400734</v>
      </c>
      <c r="B398" t="s">
        <v>115</v>
      </c>
      <c r="C398" s="1">
        <v>42999</v>
      </c>
      <c r="D398">
        <v>25</v>
      </c>
      <c r="E398">
        <v>40</v>
      </c>
      <c r="F398">
        <v>15</v>
      </c>
      <c r="G398">
        <v>10</v>
      </c>
      <c r="H398">
        <v>7.5</v>
      </c>
      <c r="L398" s="1"/>
    </row>
    <row r="399" spans="1:12">
      <c r="A399">
        <v>400740</v>
      </c>
      <c r="B399" t="s">
        <v>116</v>
      </c>
      <c r="C399" s="1">
        <v>42972</v>
      </c>
      <c r="D399">
        <v>200</v>
      </c>
      <c r="E399">
        <v>69.260000000000005</v>
      </c>
      <c r="F399">
        <v>-130.74</v>
      </c>
      <c r="G399">
        <v>-90.74</v>
      </c>
      <c r="H399">
        <v>-70.739999999999995</v>
      </c>
      <c r="L399" s="1"/>
    </row>
    <row r="400" spans="1:12" hidden="1">
      <c r="A400">
        <v>400740</v>
      </c>
      <c r="B400" t="s">
        <v>116</v>
      </c>
      <c r="C400" s="1">
        <v>42982</v>
      </c>
      <c r="D400">
        <v>50</v>
      </c>
      <c r="E400">
        <v>43.96</v>
      </c>
      <c r="F400">
        <v>-6.04</v>
      </c>
      <c r="G400">
        <v>0</v>
      </c>
      <c r="L400" s="1"/>
    </row>
    <row r="401" spans="1:12" hidden="1">
      <c r="A401">
        <v>400740</v>
      </c>
      <c r="B401" t="s">
        <v>116</v>
      </c>
      <c r="C401" s="1">
        <v>42986</v>
      </c>
      <c r="D401">
        <v>30</v>
      </c>
      <c r="E401">
        <v>28.6</v>
      </c>
      <c r="F401">
        <v>-1.4</v>
      </c>
      <c r="G401">
        <v>0</v>
      </c>
      <c r="L401" s="1"/>
    </row>
    <row r="402" spans="1:12" hidden="1">
      <c r="A402">
        <v>400740</v>
      </c>
      <c r="B402" t="s">
        <v>116</v>
      </c>
      <c r="C402" s="1">
        <v>42990</v>
      </c>
      <c r="D402">
        <v>150</v>
      </c>
      <c r="E402">
        <v>0</v>
      </c>
      <c r="F402">
        <v>-150</v>
      </c>
      <c r="G402">
        <v>-120</v>
      </c>
      <c r="H402">
        <v>-105</v>
      </c>
      <c r="L402" s="1"/>
    </row>
    <row r="403" spans="1:12" hidden="1">
      <c r="A403">
        <v>400740</v>
      </c>
      <c r="B403" t="s">
        <v>116</v>
      </c>
      <c r="C403" s="1">
        <v>42992</v>
      </c>
      <c r="D403">
        <v>150</v>
      </c>
      <c r="E403">
        <v>90.99</v>
      </c>
      <c r="F403">
        <v>-59.01</v>
      </c>
      <c r="G403">
        <v>-29.01</v>
      </c>
      <c r="H403">
        <v>-14.01</v>
      </c>
      <c r="L403" s="1"/>
    </row>
    <row r="404" spans="1:12" hidden="1">
      <c r="A404">
        <v>400740</v>
      </c>
      <c r="B404" t="s">
        <v>116</v>
      </c>
      <c r="C404" s="1">
        <v>42999</v>
      </c>
      <c r="D404">
        <v>60</v>
      </c>
      <c r="E404">
        <v>53.86</v>
      </c>
      <c r="F404">
        <v>-6.14</v>
      </c>
      <c r="G404">
        <v>0</v>
      </c>
      <c r="L404" s="1"/>
    </row>
    <row r="405" spans="1:12" hidden="1">
      <c r="A405">
        <v>400742</v>
      </c>
      <c r="B405" t="s">
        <v>117</v>
      </c>
      <c r="C405" s="1">
        <v>42972</v>
      </c>
      <c r="D405">
        <v>60</v>
      </c>
      <c r="E405">
        <v>58.85</v>
      </c>
      <c r="F405">
        <v>-1.1499999999999999</v>
      </c>
      <c r="G405">
        <v>0</v>
      </c>
      <c r="L405" s="1"/>
    </row>
    <row r="406" spans="1:12" hidden="1">
      <c r="A406">
        <v>400742</v>
      </c>
      <c r="B406" t="s">
        <v>117</v>
      </c>
      <c r="C406" s="1">
        <v>43001</v>
      </c>
      <c r="D406">
        <v>50</v>
      </c>
      <c r="E406">
        <v>38.35</v>
      </c>
      <c r="F406">
        <v>-11.65</v>
      </c>
      <c r="G406">
        <v>-1.65</v>
      </c>
      <c r="H406">
        <v>0</v>
      </c>
      <c r="L406" s="1"/>
    </row>
    <row r="407" spans="1:12" hidden="1">
      <c r="A407">
        <v>400753</v>
      </c>
      <c r="B407" t="s">
        <v>118</v>
      </c>
      <c r="C407" s="1">
        <v>42994</v>
      </c>
      <c r="D407">
        <v>15</v>
      </c>
      <c r="E407">
        <v>20.350000000000001</v>
      </c>
      <c r="F407">
        <v>5.35</v>
      </c>
      <c r="G407">
        <v>2.35</v>
      </c>
      <c r="H407">
        <v>0.85</v>
      </c>
      <c r="L407" s="1"/>
    </row>
    <row r="408" spans="1:12" hidden="1">
      <c r="A408">
        <v>400756</v>
      </c>
      <c r="B408" t="s">
        <v>119</v>
      </c>
      <c r="C408" s="1">
        <v>42977</v>
      </c>
      <c r="D408">
        <v>200</v>
      </c>
      <c r="E408">
        <v>196.14</v>
      </c>
      <c r="F408">
        <v>-3.86</v>
      </c>
      <c r="G408">
        <v>0</v>
      </c>
      <c r="L408" s="1"/>
    </row>
    <row r="409" spans="1:12">
      <c r="A409" s="3">
        <v>400756</v>
      </c>
      <c r="B409" s="3" t="s">
        <v>119</v>
      </c>
      <c r="C409" s="5">
        <v>42983</v>
      </c>
      <c r="D409" s="3">
        <v>400</v>
      </c>
      <c r="E409" s="3">
        <v>209.91</v>
      </c>
      <c r="F409" s="3">
        <v>-190.09</v>
      </c>
      <c r="G409" s="3">
        <v>-110.09</v>
      </c>
      <c r="H409" s="3">
        <v>-70.09</v>
      </c>
      <c r="L409" s="1"/>
    </row>
    <row r="410" spans="1:12" hidden="1">
      <c r="A410">
        <v>400756</v>
      </c>
      <c r="B410" t="s">
        <v>119</v>
      </c>
      <c r="C410" s="1">
        <v>42993</v>
      </c>
      <c r="D410">
        <v>50</v>
      </c>
      <c r="E410">
        <v>30.9</v>
      </c>
      <c r="F410">
        <v>-19.100000000000001</v>
      </c>
      <c r="G410">
        <v>-9.1</v>
      </c>
      <c r="H410">
        <v>-4.0999999999999996</v>
      </c>
      <c r="L410" s="1"/>
    </row>
    <row r="411" spans="1:12" hidden="1">
      <c r="A411">
        <v>400756</v>
      </c>
      <c r="B411" t="s">
        <v>119</v>
      </c>
      <c r="C411" s="1">
        <v>42996</v>
      </c>
      <c r="D411">
        <v>320</v>
      </c>
      <c r="E411">
        <v>20.8</v>
      </c>
      <c r="F411">
        <v>-299.2</v>
      </c>
      <c r="G411">
        <v>-235.2</v>
      </c>
      <c r="H411">
        <v>-203.2</v>
      </c>
      <c r="L411" s="1"/>
    </row>
    <row r="412" spans="1:12" hidden="1">
      <c r="A412">
        <v>400756</v>
      </c>
      <c r="B412" t="s">
        <v>119</v>
      </c>
      <c r="C412" s="1">
        <v>42998</v>
      </c>
      <c r="D412">
        <v>0</v>
      </c>
      <c r="E412">
        <v>0</v>
      </c>
      <c r="F412">
        <v>0</v>
      </c>
      <c r="G412">
        <v>0</v>
      </c>
      <c r="L412" s="1"/>
    </row>
    <row r="413" spans="1:12" hidden="1">
      <c r="A413">
        <v>400756</v>
      </c>
      <c r="B413" t="s">
        <v>119</v>
      </c>
      <c r="C413" s="1">
        <v>43000</v>
      </c>
      <c r="D413">
        <v>200</v>
      </c>
      <c r="E413">
        <v>172.79</v>
      </c>
      <c r="F413">
        <v>-27.21</v>
      </c>
      <c r="G413">
        <v>0</v>
      </c>
      <c r="L413" s="1"/>
    </row>
    <row r="414" spans="1:12" hidden="1">
      <c r="A414">
        <v>400758</v>
      </c>
      <c r="B414" t="s">
        <v>120</v>
      </c>
      <c r="C414" s="1">
        <v>42977</v>
      </c>
      <c r="D414">
        <v>200</v>
      </c>
      <c r="E414">
        <v>147.08000000000001</v>
      </c>
      <c r="F414">
        <v>-52.92</v>
      </c>
      <c r="G414">
        <v>-12.92</v>
      </c>
      <c r="H414">
        <v>0</v>
      </c>
      <c r="L414" s="1"/>
    </row>
    <row r="415" spans="1:12" hidden="1">
      <c r="A415">
        <v>400758</v>
      </c>
      <c r="B415" t="s">
        <v>120</v>
      </c>
      <c r="C415" s="1">
        <v>42984</v>
      </c>
      <c r="D415">
        <v>100</v>
      </c>
      <c r="E415">
        <v>105.57</v>
      </c>
      <c r="F415">
        <v>5.57</v>
      </c>
      <c r="G415">
        <v>0</v>
      </c>
      <c r="L415" s="1"/>
    </row>
    <row r="416" spans="1:12" hidden="1">
      <c r="A416">
        <v>400758</v>
      </c>
      <c r="B416" t="s">
        <v>120</v>
      </c>
      <c r="C416" s="1">
        <v>42991</v>
      </c>
      <c r="D416">
        <v>50</v>
      </c>
      <c r="E416">
        <v>57.3</v>
      </c>
      <c r="F416">
        <v>7.3</v>
      </c>
      <c r="G416">
        <v>0</v>
      </c>
      <c r="L416" s="1"/>
    </row>
    <row r="417" spans="1:12" hidden="1">
      <c r="A417">
        <v>400758</v>
      </c>
      <c r="B417" t="s">
        <v>120</v>
      </c>
      <c r="C417" s="1">
        <v>42992</v>
      </c>
      <c r="D417">
        <v>250</v>
      </c>
      <c r="E417">
        <v>215.12</v>
      </c>
      <c r="F417">
        <v>-34.880000000000003</v>
      </c>
      <c r="G417">
        <v>0</v>
      </c>
      <c r="L417" s="1"/>
    </row>
    <row r="418" spans="1:12" hidden="1">
      <c r="A418">
        <v>400758</v>
      </c>
      <c r="B418" t="s">
        <v>120</v>
      </c>
      <c r="C418" s="1">
        <v>43000</v>
      </c>
      <c r="D418">
        <v>160</v>
      </c>
      <c r="E418">
        <v>148.91</v>
      </c>
      <c r="F418">
        <v>-11.09</v>
      </c>
      <c r="G418">
        <v>0</v>
      </c>
      <c r="L418" s="1"/>
    </row>
    <row r="419" spans="1:12" hidden="1">
      <c r="A419">
        <v>400758</v>
      </c>
      <c r="B419" t="s">
        <v>120</v>
      </c>
      <c r="C419" s="1">
        <v>43001</v>
      </c>
      <c r="D419">
        <v>100</v>
      </c>
      <c r="E419">
        <v>108.32</v>
      </c>
      <c r="F419">
        <v>8.32</v>
      </c>
      <c r="G419">
        <v>0</v>
      </c>
      <c r="L419" s="1"/>
    </row>
    <row r="420" spans="1:12" hidden="1">
      <c r="A420">
        <v>400760</v>
      </c>
      <c r="B420" t="s">
        <v>121</v>
      </c>
      <c r="C420" s="1">
        <v>42992</v>
      </c>
      <c r="D420">
        <v>25</v>
      </c>
      <c r="E420">
        <v>22.1</v>
      </c>
      <c r="F420">
        <v>-2.9</v>
      </c>
      <c r="G420">
        <v>0</v>
      </c>
      <c r="L420" s="1"/>
    </row>
    <row r="421" spans="1:12">
      <c r="A421" s="3">
        <v>400756</v>
      </c>
      <c r="B421" s="3" t="s">
        <v>119</v>
      </c>
      <c r="C421" s="5">
        <v>42998</v>
      </c>
      <c r="D421" s="3">
        <v>0</v>
      </c>
      <c r="E421" s="3">
        <v>153.82</v>
      </c>
      <c r="F421" s="3">
        <v>153.82</v>
      </c>
      <c r="G421" s="3">
        <f>153.82-36</f>
        <v>117.82</v>
      </c>
      <c r="H421" s="3">
        <f>153.82-39</f>
        <v>114.82</v>
      </c>
      <c r="L421" s="1"/>
    </row>
    <row r="422" spans="1:12" hidden="1">
      <c r="A422">
        <v>400760</v>
      </c>
      <c r="B422" t="s">
        <v>121</v>
      </c>
      <c r="C422" s="1">
        <v>42998</v>
      </c>
      <c r="D422">
        <v>25</v>
      </c>
      <c r="E422">
        <v>0</v>
      </c>
      <c r="F422">
        <v>-25</v>
      </c>
      <c r="G422">
        <v>-20</v>
      </c>
      <c r="H422">
        <v>-17.5</v>
      </c>
      <c r="L422" s="1"/>
    </row>
    <row r="423" spans="1:12" hidden="1">
      <c r="A423">
        <v>400760</v>
      </c>
      <c r="B423" t="s">
        <v>121</v>
      </c>
      <c r="C423" s="1">
        <v>43000</v>
      </c>
      <c r="D423">
        <v>25</v>
      </c>
      <c r="E423">
        <v>18.899999999999999</v>
      </c>
      <c r="F423">
        <v>-6.1</v>
      </c>
      <c r="G423">
        <v>-1.1000000000000001</v>
      </c>
      <c r="H423">
        <v>0</v>
      </c>
      <c r="L423" s="1"/>
    </row>
    <row r="424" spans="1:12" hidden="1">
      <c r="A424">
        <v>400762</v>
      </c>
      <c r="B424" t="s">
        <v>122</v>
      </c>
      <c r="C424" s="1">
        <v>42993</v>
      </c>
      <c r="D424">
        <v>0</v>
      </c>
      <c r="E424">
        <v>0</v>
      </c>
      <c r="F424">
        <v>0</v>
      </c>
      <c r="G424">
        <v>0</v>
      </c>
      <c r="L424" s="1"/>
    </row>
    <row r="425" spans="1:12" hidden="1">
      <c r="A425">
        <v>400762</v>
      </c>
      <c r="B425" t="s">
        <v>122</v>
      </c>
      <c r="C425" s="1">
        <v>42996</v>
      </c>
      <c r="D425">
        <v>0</v>
      </c>
      <c r="E425">
        <v>0</v>
      </c>
      <c r="F425">
        <v>0</v>
      </c>
      <c r="G425">
        <v>0</v>
      </c>
      <c r="L425" s="1"/>
    </row>
    <row r="426" spans="1:12" hidden="1">
      <c r="A426">
        <v>400762</v>
      </c>
      <c r="B426" t="s">
        <v>122</v>
      </c>
      <c r="C426" s="1">
        <v>42998</v>
      </c>
      <c r="D426">
        <v>0</v>
      </c>
      <c r="E426">
        <v>0</v>
      </c>
      <c r="F426">
        <v>0</v>
      </c>
      <c r="G426">
        <v>0</v>
      </c>
      <c r="L426" s="1"/>
    </row>
    <row r="427" spans="1:12" hidden="1">
      <c r="A427">
        <v>400762</v>
      </c>
      <c r="B427" t="s">
        <v>122</v>
      </c>
      <c r="C427" s="1">
        <v>43000</v>
      </c>
      <c r="D427">
        <v>100</v>
      </c>
      <c r="E427">
        <v>101.9</v>
      </c>
      <c r="F427">
        <v>1.9</v>
      </c>
      <c r="G427">
        <v>0</v>
      </c>
      <c r="L427" s="1"/>
    </row>
    <row r="428" spans="1:12" hidden="1">
      <c r="A428">
        <v>400766</v>
      </c>
      <c r="B428" t="s">
        <v>123</v>
      </c>
      <c r="C428" s="1">
        <v>42996</v>
      </c>
      <c r="D428">
        <v>20</v>
      </c>
      <c r="E428">
        <v>28</v>
      </c>
      <c r="F428">
        <v>8</v>
      </c>
      <c r="G428">
        <v>4</v>
      </c>
      <c r="H428">
        <v>2</v>
      </c>
      <c r="L428" s="1"/>
    </row>
    <row r="429" spans="1:12" hidden="1">
      <c r="A429">
        <v>400771</v>
      </c>
      <c r="B429" t="s">
        <v>124</v>
      </c>
      <c r="C429" s="1">
        <v>42978</v>
      </c>
      <c r="D429">
        <v>250</v>
      </c>
      <c r="E429">
        <v>219.81</v>
      </c>
      <c r="F429">
        <v>-30.19</v>
      </c>
      <c r="G429">
        <v>0</v>
      </c>
      <c r="L429" s="1"/>
    </row>
    <row r="430" spans="1:12" hidden="1">
      <c r="A430">
        <v>400771</v>
      </c>
      <c r="B430" t="s">
        <v>124</v>
      </c>
      <c r="C430" s="1">
        <v>42982</v>
      </c>
      <c r="D430">
        <v>0</v>
      </c>
      <c r="E430">
        <v>0</v>
      </c>
      <c r="F430">
        <v>0</v>
      </c>
      <c r="G430">
        <v>0</v>
      </c>
      <c r="L430" s="1"/>
    </row>
    <row r="431" spans="1:12" hidden="1">
      <c r="A431">
        <v>400773</v>
      </c>
      <c r="B431" t="s">
        <v>125</v>
      </c>
      <c r="C431" s="1">
        <v>42996</v>
      </c>
      <c r="D431">
        <v>30</v>
      </c>
      <c r="E431">
        <v>36.5</v>
      </c>
      <c r="F431">
        <v>6.5</v>
      </c>
      <c r="G431">
        <v>0.5</v>
      </c>
      <c r="H431">
        <v>0</v>
      </c>
      <c r="L431" s="1"/>
    </row>
    <row r="432" spans="1:12" hidden="1">
      <c r="A432">
        <v>400773</v>
      </c>
      <c r="B432" t="s">
        <v>125</v>
      </c>
      <c r="C432" s="1">
        <v>42997</v>
      </c>
      <c r="D432">
        <v>60</v>
      </c>
      <c r="E432">
        <v>0</v>
      </c>
      <c r="F432">
        <v>-60</v>
      </c>
      <c r="G432">
        <v>-48</v>
      </c>
      <c r="H432">
        <v>-42</v>
      </c>
      <c r="L432" s="1"/>
    </row>
    <row r="433" spans="1:12" hidden="1">
      <c r="A433">
        <v>400773</v>
      </c>
      <c r="B433" t="s">
        <v>125</v>
      </c>
      <c r="C433" s="1">
        <v>43000</v>
      </c>
      <c r="D433">
        <v>15</v>
      </c>
      <c r="E433">
        <v>16.2</v>
      </c>
      <c r="F433">
        <v>1.2</v>
      </c>
      <c r="G433">
        <v>0</v>
      </c>
      <c r="L433" s="1"/>
    </row>
    <row r="434" spans="1:12" hidden="1">
      <c r="A434">
        <v>400762</v>
      </c>
      <c r="B434" t="s">
        <v>122</v>
      </c>
      <c r="C434" s="1">
        <v>42993</v>
      </c>
      <c r="D434">
        <v>0</v>
      </c>
      <c r="E434">
        <v>100.98</v>
      </c>
      <c r="F434">
        <f>E434</f>
        <v>100.98</v>
      </c>
      <c r="G434">
        <f>F434-36</f>
        <v>64.98</v>
      </c>
      <c r="H434">
        <f>F434-39</f>
        <v>61.980000000000004</v>
      </c>
      <c r="L434" s="1"/>
    </row>
    <row r="435" spans="1:12" hidden="1">
      <c r="A435">
        <v>400762</v>
      </c>
      <c r="B435" t="s">
        <v>122</v>
      </c>
      <c r="C435" s="1">
        <v>42996</v>
      </c>
      <c r="D435">
        <v>0</v>
      </c>
      <c r="E435">
        <v>85.68</v>
      </c>
      <c r="F435">
        <f t="shared" ref="F435:F436" si="0">E435</f>
        <v>85.68</v>
      </c>
      <c r="G435">
        <f>F435-36</f>
        <v>49.680000000000007</v>
      </c>
      <c r="H435">
        <f>F435-39</f>
        <v>46.680000000000007</v>
      </c>
      <c r="L435" s="1"/>
    </row>
    <row r="436" spans="1:12">
      <c r="A436" s="3">
        <v>400762</v>
      </c>
      <c r="B436" s="3" t="s">
        <v>122</v>
      </c>
      <c r="C436" s="5">
        <v>42998</v>
      </c>
      <c r="D436" s="3">
        <v>0</v>
      </c>
      <c r="E436" s="3">
        <v>89.76</v>
      </c>
      <c r="F436" s="3">
        <f t="shared" si="0"/>
        <v>89.76</v>
      </c>
      <c r="G436" s="3">
        <f>F436-36</f>
        <v>53.760000000000005</v>
      </c>
      <c r="H436" s="3">
        <f>F436-39</f>
        <v>50.760000000000005</v>
      </c>
      <c r="L436" s="1"/>
    </row>
    <row r="437" spans="1:12" hidden="1">
      <c r="A437">
        <v>400774</v>
      </c>
      <c r="B437" t="s">
        <v>126</v>
      </c>
      <c r="C437" s="1">
        <v>42973</v>
      </c>
      <c r="D437">
        <v>2</v>
      </c>
      <c r="E437">
        <v>0.7</v>
      </c>
      <c r="F437">
        <v>-1.3</v>
      </c>
      <c r="G437">
        <v>-0.9</v>
      </c>
      <c r="H437">
        <v>-0.7</v>
      </c>
      <c r="L437" s="1"/>
    </row>
    <row r="438" spans="1:12" hidden="1">
      <c r="A438">
        <v>400774</v>
      </c>
      <c r="B438" t="s">
        <v>126</v>
      </c>
      <c r="C438" s="1">
        <v>42999</v>
      </c>
      <c r="D438">
        <v>20</v>
      </c>
      <c r="E438">
        <v>13.3</v>
      </c>
      <c r="F438">
        <v>-6.7</v>
      </c>
      <c r="G438">
        <v>-2.7</v>
      </c>
      <c r="H438">
        <v>-0.7</v>
      </c>
      <c r="L438" s="1"/>
    </row>
    <row r="439" spans="1:12">
      <c r="A439">
        <v>400778</v>
      </c>
      <c r="B439" t="s">
        <v>127</v>
      </c>
      <c r="C439" s="1">
        <v>42991</v>
      </c>
      <c r="D439">
        <v>100</v>
      </c>
      <c r="E439">
        <v>147.5</v>
      </c>
      <c r="F439">
        <v>47.5</v>
      </c>
      <c r="G439">
        <v>27.5</v>
      </c>
      <c r="H439">
        <v>17.5</v>
      </c>
      <c r="L439" s="1"/>
    </row>
    <row r="440" spans="1:12" hidden="1">
      <c r="A440">
        <v>400778</v>
      </c>
      <c r="B440" t="s">
        <v>127</v>
      </c>
      <c r="C440" s="1">
        <v>42992</v>
      </c>
      <c r="D440">
        <v>100</v>
      </c>
      <c r="E440">
        <v>90.75</v>
      </c>
      <c r="F440">
        <v>-9.25</v>
      </c>
      <c r="G440">
        <v>0</v>
      </c>
      <c r="L440" s="1"/>
    </row>
    <row r="441" spans="1:12" hidden="1">
      <c r="A441">
        <v>400778</v>
      </c>
      <c r="B441" t="s">
        <v>127</v>
      </c>
      <c r="C441" s="1">
        <v>42993</v>
      </c>
      <c r="D441">
        <v>60</v>
      </c>
      <c r="E441">
        <v>89.5</v>
      </c>
      <c r="F441">
        <v>29.5</v>
      </c>
      <c r="G441">
        <v>17.5</v>
      </c>
      <c r="H441">
        <v>11.5</v>
      </c>
      <c r="L441" s="1"/>
    </row>
    <row r="442" spans="1:12">
      <c r="A442">
        <v>400778</v>
      </c>
      <c r="B442" t="s">
        <v>127</v>
      </c>
      <c r="C442" s="1">
        <v>42998</v>
      </c>
      <c r="D442">
        <v>140</v>
      </c>
      <c r="E442">
        <v>89.9</v>
      </c>
      <c r="F442">
        <v>-50.1</v>
      </c>
      <c r="G442">
        <v>-22.1</v>
      </c>
      <c r="H442">
        <v>-8.1</v>
      </c>
      <c r="L442" s="1"/>
    </row>
    <row r="443" spans="1:12" hidden="1">
      <c r="A443">
        <v>400786</v>
      </c>
      <c r="B443" t="s">
        <v>128</v>
      </c>
      <c r="C443" s="1">
        <v>42993</v>
      </c>
      <c r="D443">
        <v>30</v>
      </c>
      <c r="E443">
        <v>21</v>
      </c>
      <c r="F443">
        <v>-9</v>
      </c>
      <c r="G443">
        <v>-3</v>
      </c>
      <c r="H443">
        <v>0</v>
      </c>
      <c r="L443" s="1"/>
    </row>
    <row r="444" spans="1:12" hidden="1">
      <c r="A444">
        <v>400789</v>
      </c>
      <c r="B444" t="s">
        <v>129</v>
      </c>
      <c r="C444" s="1">
        <v>42996</v>
      </c>
      <c r="D444">
        <v>7</v>
      </c>
      <c r="E444">
        <v>7.5</v>
      </c>
      <c r="F444">
        <v>0.5</v>
      </c>
      <c r="G444">
        <v>0</v>
      </c>
      <c r="L444" s="1"/>
    </row>
    <row r="445" spans="1:12" hidden="1">
      <c r="A445">
        <v>400789</v>
      </c>
      <c r="B445" t="s">
        <v>129</v>
      </c>
      <c r="C445" s="1">
        <v>42997</v>
      </c>
      <c r="D445">
        <v>7</v>
      </c>
      <c r="E445">
        <v>0</v>
      </c>
      <c r="F445">
        <v>-7</v>
      </c>
      <c r="G445">
        <v>-5.6</v>
      </c>
      <c r="H445">
        <v>-4.9000000000000004</v>
      </c>
      <c r="L445" s="1"/>
    </row>
    <row r="446" spans="1:12" hidden="1">
      <c r="A446">
        <v>400789</v>
      </c>
      <c r="B446" t="s">
        <v>129</v>
      </c>
      <c r="C446" s="1">
        <v>43003</v>
      </c>
      <c r="D446">
        <v>0</v>
      </c>
      <c r="E446">
        <v>0</v>
      </c>
      <c r="F446">
        <v>0</v>
      </c>
      <c r="G446">
        <v>0</v>
      </c>
      <c r="L446" s="1"/>
    </row>
    <row r="447" spans="1:12" hidden="1">
      <c r="A447">
        <v>400793</v>
      </c>
      <c r="B447" t="s">
        <v>130</v>
      </c>
      <c r="C447" s="1">
        <v>42976</v>
      </c>
      <c r="D447">
        <v>45</v>
      </c>
      <c r="E447">
        <v>37.1</v>
      </c>
      <c r="F447">
        <v>-7.9</v>
      </c>
      <c r="G447">
        <v>0</v>
      </c>
      <c r="L447" s="1"/>
    </row>
    <row r="448" spans="1:12" hidden="1">
      <c r="A448">
        <v>400793</v>
      </c>
      <c r="B448" t="s">
        <v>130</v>
      </c>
      <c r="C448" s="1">
        <v>42992</v>
      </c>
      <c r="D448">
        <v>10</v>
      </c>
      <c r="E448">
        <v>9.6</v>
      </c>
      <c r="F448">
        <v>-0.4</v>
      </c>
      <c r="G448">
        <v>0</v>
      </c>
      <c r="L448" s="1"/>
    </row>
    <row r="449" spans="1:12" hidden="1">
      <c r="A449">
        <v>400793</v>
      </c>
      <c r="B449" t="s">
        <v>130</v>
      </c>
      <c r="C449" s="1">
        <v>43001</v>
      </c>
      <c r="D449">
        <v>8</v>
      </c>
      <c r="E449">
        <v>12.1</v>
      </c>
      <c r="F449">
        <v>4.0999999999999996</v>
      </c>
      <c r="G449">
        <v>2.5</v>
      </c>
      <c r="H449">
        <v>1.7</v>
      </c>
      <c r="L449" s="1"/>
    </row>
    <row r="450" spans="1:12">
      <c r="A450">
        <v>400797</v>
      </c>
      <c r="B450" t="s">
        <v>131</v>
      </c>
      <c r="C450" s="1">
        <v>43001</v>
      </c>
      <c r="D450">
        <v>40</v>
      </c>
      <c r="E450">
        <v>17.100000000000001</v>
      </c>
      <c r="F450">
        <v>-22.9</v>
      </c>
      <c r="G450">
        <v>-14.9</v>
      </c>
      <c r="H450">
        <v>-10.9</v>
      </c>
      <c r="L450" s="1"/>
    </row>
    <row r="451" spans="1:12" hidden="1">
      <c r="A451">
        <v>400798</v>
      </c>
      <c r="B451" t="s">
        <v>132</v>
      </c>
      <c r="C451" s="1">
        <v>42993</v>
      </c>
      <c r="D451">
        <v>15</v>
      </c>
      <c r="E451">
        <v>21.3</v>
      </c>
      <c r="F451">
        <v>6.3</v>
      </c>
      <c r="G451">
        <v>3.3</v>
      </c>
      <c r="H451">
        <v>1.8</v>
      </c>
      <c r="L451" s="1"/>
    </row>
    <row r="452" spans="1:12" hidden="1">
      <c r="A452">
        <v>400798</v>
      </c>
      <c r="B452" t="s">
        <v>132</v>
      </c>
      <c r="C452" s="1">
        <v>42994</v>
      </c>
      <c r="D452">
        <v>10</v>
      </c>
      <c r="E452">
        <v>0</v>
      </c>
      <c r="F452">
        <v>-10</v>
      </c>
      <c r="G452">
        <v>-8</v>
      </c>
      <c r="H452">
        <v>-7</v>
      </c>
      <c r="L452" s="1"/>
    </row>
    <row r="453" spans="1:12" hidden="1">
      <c r="A453">
        <v>400799</v>
      </c>
      <c r="B453" t="s">
        <v>133</v>
      </c>
      <c r="C453" s="1">
        <v>42973</v>
      </c>
      <c r="D453">
        <v>70</v>
      </c>
      <c r="E453">
        <v>72.930000000000007</v>
      </c>
      <c r="F453">
        <v>2.93</v>
      </c>
      <c r="G453">
        <v>0</v>
      </c>
      <c r="L453" s="1"/>
    </row>
    <row r="454" spans="1:12" hidden="1">
      <c r="A454">
        <v>400799</v>
      </c>
      <c r="B454" t="s">
        <v>133</v>
      </c>
      <c r="C454" s="1">
        <v>42991</v>
      </c>
      <c r="D454">
        <v>80</v>
      </c>
      <c r="E454">
        <v>79.099999999999994</v>
      </c>
      <c r="F454">
        <v>-0.9</v>
      </c>
      <c r="G454">
        <v>0</v>
      </c>
      <c r="L454" s="1"/>
    </row>
    <row r="455" spans="1:12" hidden="1">
      <c r="A455">
        <v>400799</v>
      </c>
      <c r="B455" t="s">
        <v>133</v>
      </c>
      <c r="C455" s="1">
        <v>42992</v>
      </c>
      <c r="D455">
        <v>60</v>
      </c>
      <c r="E455">
        <v>47</v>
      </c>
      <c r="F455">
        <v>-13</v>
      </c>
      <c r="G455">
        <v>-1</v>
      </c>
      <c r="H455">
        <v>0</v>
      </c>
      <c r="L455" s="1"/>
    </row>
    <row r="456" spans="1:12" hidden="1">
      <c r="A456">
        <v>400800</v>
      </c>
      <c r="B456" t="s">
        <v>134</v>
      </c>
      <c r="C456" s="1">
        <v>42971</v>
      </c>
      <c r="D456">
        <v>400</v>
      </c>
      <c r="E456">
        <v>459.72</v>
      </c>
      <c r="F456">
        <v>59.72</v>
      </c>
      <c r="G456">
        <v>0</v>
      </c>
      <c r="L456" s="1"/>
    </row>
    <row r="457" spans="1:12" hidden="1">
      <c r="A457">
        <v>400800</v>
      </c>
      <c r="B457" t="s">
        <v>134</v>
      </c>
      <c r="C457" s="1">
        <v>42996</v>
      </c>
      <c r="D457">
        <v>400</v>
      </c>
      <c r="E457">
        <v>0</v>
      </c>
      <c r="F457">
        <v>-400</v>
      </c>
      <c r="G457">
        <v>-320</v>
      </c>
      <c r="H457">
        <v>-280</v>
      </c>
      <c r="L457" s="1"/>
    </row>
    <row r="458" spans="1:12">
      <c r="A458" s="3">
        <v>400800</v>
      </c>
      <c r="B458" s="3" t="s">
        <v>134</v>
      </c>
      <c r="C458" s="5">
        <v>42998</v>
      </c>
      <c r="D458" s="3">
        <v>400</v>
      </c>
      <c r="E458" s="3">
        <v>652.39</v>
      </c>
      <c r="F458" s="3">
        <v>252.39</v>
      </c>
      <c r="G458" s="3">
        <v>172.39</v>
      </c>
      <c r="H458" s="3">
        <v>132.38999999999999</v>
      </c>
      <c r="L458" s="1"/>
    </row>
    <row r="459" spans="1:12" hidden="1">
      <c r="A459">
        <v>400806</v>
      </c>
      <c r="B459" t="s">
        <v>135</v>
      </c>
      <c r="C459" s="1">
        <v>42984</v>
      </c>
      <c r="D459">
        <v>5</v>
      </c>
      <c r="E459">
        <v>5.5</v>
      </c>
      <c r="F459">
        <v>0.5</v>
      </c>
      <c r="G459">
        <v>0</v>
      </c>
      <c r="L459" s="1"/>
    </row>
    <row r="460" spans="1:12" hidden="1">
      <c r="A460">
        <v>400806</v>
      </c>
      <c r="B460" t="s">
        <v>135</v>
      </c>
      <c r="C460" s="1">
        <v>42996</v>
      </c>
      <c r="D460">
        <v>10</v>
      </c>
      <c r="E460">
        <v>9.9</v>
      </c>
      <c r="F460">
        <v>-0.1</v>
      </c>
      <c r="G460">
        <v>0</v>
      </c>
      <c r="L460" s="1"/>
    </row>
    <row r="461" spans="1:12" hidden="1">
      <c r="A461">
        <v>400809</v>
      </c>
      <c r="B461" t="s">
        <v>136</v>
      </c>
      <c r="C461" s="1">
        <v>42996</v>
      </c>
      <c r="D461">
        <v>25</v>
      </c>
      <c r="E461">
        <v>27.9</v>
      </c>
      <c r="F461">
        <v>2.9</v>
      </c>
      <c r="G461">
        <v>0</v>
      </c>
      <c r="L461" s="1"/>
    </row>
    <row r="462" spans="1:12" hidden="1">
      <c r="A462">
        <v>400812</v>
      </c>
      <c r="B462" t="s">
        <v>137</v>
      </c>
      <c r="C462" s="1">
        <v>42985</v>
      </c>
      <c r="D462">
        <v>20</v>
      </c>
      <c r="E462">
        <v>13.3</v>
      </c>
      <c r="F462">
        <v>-6.7</v>
      </c>
      <c r="G462">
        <v>-2.7</v>
      </c>
      <c r="H462">
        <v>-0.7</v>
      </c>
      <c r="L462" s="1"/>
    </row>
    <row r="463" spans="1:12" hidden="1">
      <c r="A463">
        <v>400812</v>
      </c>
      <c r="B463" t="s">
        <v>137</v>
      </c>
      <c r="C463" s="1">
        <v>42993</v>
      </c>
      <c r="D463">
        <v>60</v>
      </c>
      <c r="E463">
        <v>61.2</v>
      </c>
      <c r="F463">
        <v>1.2</v>
      </c>
      <c r="G463">
        <v>0</v>
      </c>
      <c r="L463" s="1"/>
    </row>
    <row r="464" spans="1:12">
      <c r="A464">
        <v>400812</v>
      </c>
      <c r="B464" t="s">
        <v>137</v>
      </c>
      <c r="C464" s="1">
        <v>42994</v>
      </c>
      <c r="D464">
        <v>60</v>
      </c>
      <c r="E464">
        <v>18.899999999999999</v>
      </c>
      <c r="F464">
        <v>-41.1</v>
      </c>
      <c r="G464">
        <v>-29.1</v>
      </c>
      <c r="H464">
        <v>-23.1</v>
      </c>
      <c r="L464" s="1"/>
    </row>
    <row r="465" spans="1:12" hidden="1">
      <c r="A465">
        <v>400812</v>
      </c>
      <c r="B465" t="s">
        <v>137</v>
      </c>
      <c r="C465" s="1">
        <v>42996</v>
      </c>
      <c r="D465">
        <v>0</v>
      </c>
      <c r="E465">
        <v>0</v>
      </c>
      <c r="F465">
        <v>0</v>
      </c>
      <c r="G465">
        <v>0</v>
      </c>
      <c r="L465" s="1"/>
    </row>
    <row r="466" spans="1:12" hidden="1">
      <c r="A466">
        <v>400816</v>
      </c>
      <c r="B466" t="s">
        <v>138</v>
      </c>
      <c r="C466" s="1">
        <v>42986</v>
      </c>
      <c r="D466">
        <v>2</v>
      </c>
      <c r="E466">
        <v>1.9</v>
      </c>
      <c r="F466">
        <v>-0.1</v>
      </c>
      <c r="G466">
        <v>0</v>
      </c>
      <c r="L466" s="1"/>
    </row>
    <row r="467" spans="1:12" hidden="1">
      <c r="A467">
        <v>400816</v>
      </c>
      <c r="B467" t="s">
        <v>138</v>
      </c>
      <c r="C467" s="1">
        <v>42997</v>
      </c>
      <c r="D467">
        <v>12</v>
      </c>
      <c r="E467">
        <v>0</v>
      </c>
      <c r="F467">
        <v>-12</v>
      </c>
      <c r="G467">
        <v>-9.6</v>
      </c>
      <c r="H467">
        <v>-8.4</v>
      </c>
      <c r="L467" s="1"/>
    </row>
    <row r="468" spans="1:12" hidden="1">
      <c r="A468">
        <v>400816</v>
      </c>
      <c r="B468" t="s">
        <v>138</v>
      </c>
      <c r="C468" s="1">
        <v>43000</v>
      </c>
      <c r="D468">
        <v>0</v>
      </c>
      <c r="E468">
        <v>0</v>
      </c>
      <c r="F468">
        <v>0</v>
      </c>
      <c r="G468">
        <v>0</v>
      </c>
      <c r="L468" s="1"/>
    </row>
    <row r="469" spans="1:12" hidden="1">
      <c r="A469">
        <v>400823</v>
      </c>
      <c r="B469" t="s">
        <v>139</v>
      </c>
      <c r="C469" s="1">
        <v>42992</v>
      </c>
      <c r="D469">
        <v>0</v>
      </c>
      <c r="E469">
        <v>0</v>
      </c>
      <c r="F469">
        <v>0</v>
      </c>
      <c r="G469">
        <v>0</v>
      </c>
      <c r="L469" s="1"/>
    </row>
    <row r="470" spans="1:12" hidden="1">
      <c r="A470">
        <v>400823</v>
      </c>
      <c r="B470" t="s">
        <v>139</v>
      </c>
      <c r="C470" s="1">
        <v>42993</v>
      </c>
      <c r="D470">
        <v>0</v>
      </c>
      <c r="E470">
        <v>0</v>
      </c>
      <c r="F470">
        <v>0</v>
      </c>
      <c r="G470">
        <v>0</v>
      </c>
      <c r="L470" s="1"/>
    </row>
    <row r="471" spans="1:12" hidden="1">
      <c r="A471">
        <v>400823</v>
      </c>
      <c r="B471" t="s">
        <v>139</v>
      </c>
      <c r="C471" s="1">
        <v>42996</v>
      </c>
      <c r="D471">
        <v>40</v>
      </c>
      <c r="E471">
        <v>7.2</v>
      </c>
      <c r="F471">
        <v>-32.799999999999997</v>
      </c>
      <c r="G471">
        <v>-24.8</v>
      </c>
      <c r="H471">
        <v>-20.8</v>
      </c>
      <c r="L471" s="1"/>
    </row>
    <row r="472" spans="1:12" hidden="1">
      <c r="A472">
        <v>400823</v>
      </c>
      <c r="B472" t="s">
        <v>139</v>
      </c>
      <c r="C472" s="1">
        <v>42997</v>
      </c>
      <c r="D472">
        <v>30</v>
      </c>
      <c r="E472">
        <v>0</v>
      </c>
      <c r="F472">
        <v>-30</v>
      </c>
      <c r="G472">
        <v>-24</v>
      </c>
      <c r="H472">
        <v>-21</v>
      </c>
      <c r="L472" s="1"/>
    </row>
    <row r="473" spans="1:12" hidden="1">
      <c r="A473">
        <v>400826</v>
      </c>
      <c r="B473" t="s">
        <v>140</v>
      </c>
      <c r="C473" s="1">
        <v>42991</v>
      </c>
      <c r="D473">
        <v>30</v>
      </c>
      <c r="E473">
        <v>18.36</v>
      </c>
      <c r="F473">
        <v>-11.64</v>
      </c>
      <c r="G473">
        <v>-5.64</v>
      </c>
      <c r="H473">
        <v>-2.64</v>
      </c>
      <c r="L473" s="1"/>
    </row>
    <row r="474" spans="1:12">
      <c r="A474">
        <v>400829</v>
      </c>
      <c r="B474" t="s">
        <v>141</v>
      </c>
      <c r="C474" s="1">
        <v>42978</v>
      </c>
      <c r="D474">
        <v>90</v>
      </c>
      <c r="E474">
        <v>119.85</v>
      </c>
      <c r="F474">
        <v>29.85</v>
      </c>
      <c r="G474">
        <v>11.85</v>
      </c>
      <c r="H474">
        <v>2.85</v>
      </c>
      <c r="L474" s="1"/>
    </row>
    <row r="475" spans="1:12">
      <c r="A475">
        <v>400829</v>
      </c>
      <c r="B475" t="s">
        <v>141</v>
      </c>
      <c r="C475" s="1">
        <v>42984</v>
      </c>
      <c r="D475">
        <v>40</v>
      </c>
      <c r="E475">
        <v>18.559999999999999</v>
      </c>
      <c r="F475">
        <v>-21.44</v>
      </c>
      <c r="G475">
        <v>-13.44</v>
      </c>
      <c r="H475">
        <v>-9.44</v>
      </c>
      <c r="L475" s="1"/>
    </row>
    <row r="476" spans="1:12" hidden="1">
      <c r="A476">
        <v>400829</v>
      </c>
      <c r="B476" t="s">
        <v>141</v>
      </c>
      <c r="C476" s="1">
        <v>42996</v>
      </c>
      <c r="D476">
        <v>200</v>
      </c>
      <c r="E476">
        <v>138.52000000000001</v>
      </c>
      <c r="F476">
        <v>-61.48</v>
      </c>
      <c r="G476">
        <v>-21.48</v>
      </c>
      <c r="H476">
        <v>-1.48</v>
      </c>
      <c r="L476" s="1"/>
    </row>
    <row r="477" spans="1:12" hidden="1">
      <c r="A477">
        <v>400829</v>
      </c>
      <c r="B477" t="s">
        <v>141</v>
      </c>
      <c r="C477" s="1">
        <v>43000</v>
      </c>
      <c r="D477">
        <v>0</v>
      </c>
      <c r="E477">
        <v>0</v>
      </c>
      <c r="F477">
        <v>0</v>
      </c>
      <c r="G477">
        <v>0</v>
      </c>
      <c r="L477" s="1"/>
    </row>
    <row r="478" spans="1:12" hidden="1">
      <c r="A478">
        <v>400830</v>
      </c>
      <c r="B478" t="s">
        <v>142</v>
      </c>
      <c r="C478" s="1">
        <v>42993</v>
      </c>
      <c r="D478">
        <v>200</v>
      </c>
      <c r="E478">
        <v>212.46</v>
      </c>
      <c r="F478">
        <v>12.46</v>
      </c>
      <c r="G478">
        <v>0</v>
      </c>
      <c r="L478" s="1"/>
    </row>
    <row r="479" spans="1:12" hidden="1">
      <c r="A479">
        <v>400830</v>
      </c>
      <c r="B479" t="s">
        <v>142</v>
      </c>
      <c r="C479" s="1">
        <v>42997</v>
      </c>
      <c r="D479">
        <v>20</v>
      </c>
      <c r="E479">
        <v>0</v>
      </c>
      <c r="F479">
        <v>-20</v>
      </c>
      <c r="G479">
        <v>-16</v>
      </c>
      <c r="H479">
        <v>-14</v>
      </c>
      <c r="L479" s="1"/>
    </row>
    <row r="480" spans="1:12">
      <c r="A480" s="3">
        <v>400830</v>
      </c>
      <c r="B480" s="3" t="s">
        <v>142</v>
      </c>
      <c r="C480" s="5">
        <v>42998</v>
      </c>
      <c r="D480" s="3">
        <v>543</v>
      </c>
      <c r="E480" s="3">
        <v>125.9</v>
      </c>
      <c r="F480" s="3">
        <v>-417.1</v>
      </c>
      <c r="G480" s="3">
        <v>-308.5</v>
      </c>
      <c r="H480" s="3">
        <v>-254.2</v>
      </c>
      <c r="L480" s="1"/>
    </row>
    <row r="481" spans="1:12">
      <c r="A481" s="3">
        <v>400830</v>
      </c>
      <c r="B481" s="3" t="s">
        <v>142</v>
      </c>
      <c r="C481" s="5">
        <v>43000</v>
      </c>
      <c r="D481" s="3">
        <v>200</v>
      </c>
      <c r="E481" s="3">
        <v>132.38999999999999</v>
      </c>
      <c r="F481" s="3">
        <v>-67.61</v>
      </c>
      <c r="G481" s="3">
        <v>-27.61</v>
      </c>
      <c r="H481" s="3">
        <v>-7.61</v>
      </c>
      <c r="L481" s="1"/>
    </row>
    <row r="482" spans="1:12" hidden="1">
      <c r="A482">
        <v>400831</v>
      </c>
      <c r="B482" t="s">
        <v>143</v>
      </c>
      <c r="C482" s="1">
        <v>42969</v>
      </c>
      <c r="D482">
        <v>600</v>
      </c>
      <c r="E482">
        <v>570.99</v>
      </c>
      <c r="F482">
        <v>-29.01</v>
      </c>
      <c r="G482">
        <v>0</v>
      </c>
      <c r="L482" s="1"/>
    </row>
    <row r="483" spans="1:12">
      <c r="A483">
        <v>400831</v>
      </c>
      <c r="B483" t="s">
        <v>143</v>
      </c>
      <c r="C483" s="1">
        <v>42970</v>
      </c>
      <c r="D483">
        <v>300</v>
      </c>
      <c r="E483">
        <v>205.94</v>
      </c>
      <c r="F483">
        <v>-94.06</v>
      </c>
      <c r="G483">
        <v>-34.06</v>
      </c>
      <c r="H483">
        <v>-4.0599999999999996</v>
      </c>
      <c r="L483" s="1"/>
    </row>
    <row r="484" spans="1:12">
      <c r="A484">
        <v>400831</v>
      </c>
      <c r="B484" t="s">
        <v>143</v>
      </c>
      <c r="C484" s="1">
        <v>42983</v>
      </c>
      <c r="D484">
        <v>60</v>
      </c>
      <c r="E484">
        <v>108</v>
      </c>
      <c r="F484">
        <v>48</v>
      </c>
      <c r="G484">
        <v>36</v>
      </c>
      <c r="H484">
        <v>30</v>
      </c>
      <c r="L484" s="1"/>
    </row>
    <row r="485" spans="1:12" hidden="1">
      <c r="A485">
        <v>400831</v>
      </c>
      <c r="B485" t="s">
        <v>143</v>
      </c>
      <c r="C485" s="1">
        <v>42985</v>
      </c>
      <c r="D485">
        <v>400</v>
      </c>
      <c r="E485">
        <v>128.32</v>
      </c>
      <c r="F485">
        <v>-271.68</v>
      </c>
      <c r="G485">
        <v>-191.68</v>
      </c>
      <c r="H485">
        <v>-151.68</v>
      </c>
      <c r="L485" s="1"/>
    </row>
    <row r="486" spans="1:12" hidden="1">
      <c r="A486">
        <v>400831</v>
      </c>
      <c r="B486" t="s">
        <v>143</v>
      </c>
      <c r="C486" s="1">
        <v>42986</v>
      </c>
      <c r="D486">
        <v>600</v>
      </c>
      <c r="E486">
        <v>592.42999999999995</v>
      </c>
      <c r="F486">
        <v>-7.57</v>
      </c>
      <c r="G486">
        <v>0</v>
      </c>
      <c r="L486" s="1"/>
    </row>
    <row r="487" spans="1:12" hidden="1">
      <c r="A487">
        <v>400831</v>
      </c>
      <c r="B487" t="s">
        <v>143</v>
      </c>
      <c r="C487" s="1">
        <v>42992</v>
      </c>
      <c r="D487">
        <v>0</v>
      </c>
      <c r="E487">
        <v>36.520000000000003</v>
      </c>
      <c r="F487">
        <v>36.520000000000003</v>
      </c>
      <c r="G487">
        <v>0</v>
      </c>
      <c r="L487" s="1"/>
    </row>
    <row r="488" spans="1:12" hidden="1">
      <c r="A488">
        <v>400831</v>
      </c>
      <c r="B488" t="s">
        <v>143</v>
      </c>
      <c r="C488" s="1">
        <v>42994</v>
      </c>
      <c r="D488">
        <v>0</v>
      </c>
      <c r="E488">
        <v>0</v>
      </c>
      <c r="F488">
        <v>0</v>
      </c>
      <c r="G488">
        <v>0</v>
      </c>
      <c r="L488" s="1"/>
    </row>
    <row r="489" spans="1:12">
      <c r="A489">
        <v>400831</v>
      </c>
      <c r="B489" t="s">
        <v>143</v>
      </c>
      <c r="C489" s="1">
        <v>42994</v>
      </c>
      <c r="D489">
        <v>0</v>
      </c>
      <c r="E489">
        <v>133.21</v>
      </c>
      <c r="F489">
        <v>133.21</v>
      </c>
      <c r="G489">
        <f>133.21-36</f>
        <v>97.210000000000008</v>
      </c>
      <c r="H489">
        <f>133.21-39</f>
        <v>94.210000000000008</v>
      </c>
      <c r="L489" s="1"/>
    </row>
    <row r="490" spans="1:12">
      <c r="A490">
        <v>400831</v>
      </c>
      <c r="B490" t="s">
        <v>143</v>
      </c>
      <c r="C490" s="1">
        <v>42998</v>
      </c>
      <c r="D490">
        <v>400</v>
      </c>
      <c r="E490">
        <v>0</v>
      </c>
      <c r="F490">
        <v>-400</v>
      </c>
      <c r="G490">
        <v>-320</v>
      </c>
      <c r="H490">
        <v>-280</v>
      </c>
      <c r="L490" s="1"/>
    </row>
    <row r="491" spans="1:12" hidden="1">
      <c r="A491">
        <v>400831</v>
      </c>
      <c r="B491" t="s">
        <v>143</v>
      </c>
      <c r="C491" s="1">
        <v>42999</v>
      </c>
      <c r="D491">
        <v>800</v>
      </c>
      <c r="E491">
        <v>611.59</v>
      </c>
      <c r="F491">
        <v>-188.41</v>
      </c>
      <c r="G491">
        <v>-28.41</v>
      </c>
      <c r="H491">
        <v>0</v>
      </c>
      <c r="L491" s="1"/>
    </row>
    <row r="492" spans="1:12">
      <c r="A492">
        <v>400831</v>
      </c>
      <c r="B492" t="s">
        <v>143</v>
      </c>
      <c r="C492" s="1">
        <v>43000</v>
      </c>
      <c r="D492">
        <v>200</v>
      </c>
      <c r="E492">
        <v>271.72000000000003</v>
      </c>
      <c r="F492">
        <v>71.72</v>
      </c>
      <c r="G492">
        <v>31.72</v>
      </c>
      <c r="H492">
        <v>11.72</v>
      </c>
      <c r="L492" s="1"/>
    </row>
    <row r="493" spans="1:12">
      <c r="A493">
        <v>400832</v>
      </c>
      <c r="B493" t="s">
        <v>144</v>
      </c>
      <c r="C493" s="1">
        <v>42970</v>
      </c>
      <c r="D493">
        <v>500</v>
      </c>
      <c r="E493">
        <v>687.78</v>
      </c>
      <c r="F493">
        <v>187.78</v>
      </c>
      <c r="G493">
        <v>87.78</v>
      </c>
      <c r="H493">
        <v>37.78</v>
      </c>
      <c r="L493" s="1"/>
    </row>
    <row r="494" spans="1:12" hidden="1">
      <c r="A494">
        <v>400832</v>
      </c>
      <c r="B494" t="s">
        <v>144</v>
      </c>
      <c r="C494" s="1">
        <v>42976</v>
      </c>
      <c r="D494">
        <v>500</v>
      </c>
      <c r="E494">
        <v>635.25</v>
      </c>
      <c r="F494">
        <v>135.25</v>
      </c>
      <c r="G494">
        <v>35.25</v>
      </c>
      <c r="H494">
        <v>0</v>
      </c>
      <c r="L494" s="1"/>
    </row>
    <row r="495" spans="1:12" hidden="1">
      <c r="A495">
        <v>400832</v>
      </c>
      <c r="B495" t="s">
        <v>144</v>
      </c>
      <c r="C495" s="1">
        <v>42978</v>
      </c>
      <c r="D495">
        <v>700</v>
      </c>
      <c r="E495">
        <v>764.9</v>
      </c>
      <c r="F495">
        <v>64.900000000000006</v>
      </c>
      <c r="G495">
        <v>0</v>
      </c>
      <c r="L495" s="1"/>
    </row>
    <row r="496" spans="1:12">
      <c r="A496">
        <v>400832</v>
      </c>
      <c r="B496" t="s">
        <v>144</v>
      </c>
      <c r="C496" s="1">
        <v>42982</v>
      </c>
      <c r="D496">
        <v>50</v>
      </c>
      <c r="E496">
        <v>74.87</v>
      </c>
      <c r="F496">
        <v>24.87</v>
      </c>
      <c r="G496">
        <v>14.87</v>
      </c>
      <c r="H496">
        <v>9.8699999999999992</v>
      </c>
      <c r="L496" s="1"/>
    </row>
    <row r="497" spans="1:12" hidden="1">
      <c r="A497">
        <v>400832</v>
      </c>
      <c r="B497" t="s">
        <v>144</v>
      </c>
      <c r="C497" s="1">
        <v>42989</v>
      </c>
      <c r="D497">
        <v>60</v>
      </c>
      <c r="E497">
        <v>64.78</v>
      </c>
      <c r="F497">
        <v>4.78</v>
      </c>
      <c r="G497">
        <v>0</v>
      </c>
      <c r="L497" s="1"/>
    </row>
    <row r="498" spans="1:12" hidden="1">
      <c r="A498">
        <v>400832</v>
      </c>
      <c r="B498" t="s">
        <v>144</v>
      </c>
      <c r="C498" s="1">
        <v>42993</v>
      </c>
      <c r="D498">
        <v>120</v>
      </c>
      <c r="E498">
        <v>0</v>
      </c>
      <c r="F498">
        <v>-120</v>
      </c>
      <c r="G498">
        <v>-96</v>
      </c>
      <c r="H498">
        <v>-84</v>
      </c>
      <c r="L498" s="1"/>
    </row>
    <row r="499" spans="1:12" hidden="1">
      <c r="A499">
        <v>400832</v>
      </c>
      <c r="B499" t="s">
        <v>144</v>
      </c>
      <c r="C499" s="1">
        <v>42996</v>
      </c>
      <c r="D499">
        <v>0</v>
      </c>
      <c r="E499">
        <v>0</v>
      </c>
      <c r="F499">
        <v>0</v>
      </c>
      <c r="G499">
        <v>0</v>
      </c>
      <c r="L499" s="1"/>
    </row>
    <row r="500" spans="1:12" hidden="1">
      <c r="A500">
        <v>400832</v>
      </c>
      <c r="B500" t="s">
        <v>144</v>
      </c>
      <c r="C500" s="1">
        <v>43000</v>
      </c>
      <c r="D500">
        <v>150</v>
      </c>
      <c r="E500">
        <v>162.38</v>
      </c>
      <c r="F500">
        <v>12.38</v>
      </c>
      <c r="G500">
        <v>0</v>
      </c>
      <c r="L500" s="1"/>
    </row>
    <row r="501" spans="1:12" hidden="1">
      <c r="A501">
        <v>400834</v>
      </c>
      <c r="B501" t="s">
        <v>145</v>
      </c>
      <c r="C501" s="1">
        <v>42991</v>
      </c>
      <c r="D501">
        <v>30</v>
      </c>
      <c r="E501">
        <v>31.4</v>
      </c>
      <c r="F501">
        <v>1.4</v>
      </c>
      <c r="G501">
        <v>0</v>
      </c>
      <c r="L501" s="1"/>
    </row>
    <row r="502" spans="1:12" hidden="1">
      <c r="A502">
        <v>400834</v>
      </c>
      <c r="B502" t="s">
        <v>145</v>
      </c>
      <c r="C502" s="1">
        <v>42992</v>
      </c>
      <c r="D502">
        <v>30</v>
      </c>
      <c r="E502">
        <v>21.1</v>
      </c>
      <c r="F502">
        <v>-8.9</v>
      </c>
      <c r="G502">
        <v>-2.9</v>
      </c>
      <c r="H502">
        <v>0</v>
      </c>
      <c r="L502" s="1"/>
    </row>
    <row r="503" spans="1:12" hidden="1">
      <c r="A503">
        <v>400832</v>
      </c>
      <c r="B503" t="s">
        <v>144</v>
      </c>
      <c r="C503" s="1">
        <v>42996</v>
      </c>
      <c r="D503">
        <v>0</v>
      </c>
      <c r="E503">
        <v>162.74</v>
      </c>
      <c r="F503">
        <v>162.74</v>
      </c>
      <c r="G503">
        <f>162.74-36</f>
        <v>126.74000000000001</v>
      </c>
      <c r="H503">
        <f>162.74-39</f>
        <v>123.74000000000001</v>
      </c>
      <c r="L503" s="1"/>
    </row>
    <row r="504" spans="1:12">
      <c r="A504">
        <v>400834</v>
      </c>
      <c r="B504" t="s">
        <v>145</v>
      </c>
      <c r="C504" s="1">
        <v>43000</v>
      </c>
      <c r="D504">
        <v>40</v>
      </c>
      <c r="E504">
        <v>25</v>
      </c>
      <c r="F504">
        <v>-15</v>
      </c>
      <c r="G504">
        <v>-7</v>
      </c>
      <c r="H504">
        <v>-3</v>
      </c>
      <c r="L504" s="1"/>
    </row>
    <row r="505" spans="1:12" hidden="1">
      <c r="A505">
        <v>400835</v>
      </c>
      <c r="B505" t="s">
        <v>146</v>
      </c>
      <c r="C505" s="1">
        <v>42984</v>
      </c>
      <c r="D505">
        <v>25</v>
      </c>
      <c r="E505">
        <v>28.8</v>
      </c>
      <c r="F505">
        <v>3.8</v>
      </c>
      <c r="G505">
        <v>0</v>
      </c>
      <c r="L505" s="1"/>
    </row>
    <row r="506" spans="1:12" hidden="1">
      <c r="A506">
        <v>400835</v>
      </c>
      <c r="B506" t="s">
        <v>146</v>
      </c>
      <c r="C506" s="1">
        <v>42996</v>
      </c>
      <c r="D506">
        <v>20</v>
      </c>
      <c r="E506">
        <v>43.4</v>
      </c>
      <c r="F506">
        <v>23.4</v>
      </c>
      <c r="G506">
        <v>19.399999999999999</v>
      </c>
      <c r="H506">
        <v>17.399999999999999</v>
      </c>
      <c r="L506" s="1"/>
    </row>
    <row r="507" spans="1:12" hidden="1">
      <c r="A507">
        <v>400835</v>
      </c>
      <c r="B507" t="s">
        <v>146</v>
      </c>
      <c r="C507" s="1">
        <v>42997</v>
      </c>
      <c r="D507">
        <v>15</v>
      </c>
      <c r="E507">
        <v>0</v>
      </c>
      <c r="F507">
        <v>-15</v>
      </c>
      <c r="G507">
        <v>-12</v>
      </c>
      <c r="H507">
        <v>-10.5</v>
      </c>
      <c r="L507" s="1"/>
    </row>
    <row r="508" spans="1:12" hidden="1">
      <c r="A508">
        <v>400835</v>
      </c>
      <c r="B508" t="s">
        <v>146</v>
      </c>
      <c r="C508" s="1">
        <v>42998</v>
      </c>
      <c r="D508">
        <v>0</v>
      </c>
      <c r="E508">
        <v>0</v>
      </c>
      <c r="F508">
        <v>0</v>
      </c>
      <c r="G508">
        <v>0</v>
      </c>
      <c r="L508" s="1"/>
    </row>
    <row r="509" spans="1:12" hidden="1">
      <c r="A509">
        <v>400843</v>
      </c>
      <c r="B509" t="s">
        <v>147</v>
      </c>
      <c r="C509" s="1">
        <v>42996</v>
      </c>
      <c r="D509">
        <v>15</v>
      </c>
      <c r="E509">
        <v>17.399999999999999</v>
      </c>
      <c r="F509">
        <v>2.4</v>
      </c>
      <c r="G509">
        <v>0</v>
      </c>
      <c r="L509" s="1"/>
    </row>
    <row r="510" spans="1:12" hidden="1">
      <c r="A510">
        <v>400844</v>
      </c>
      <c r="B510" t="s">
        <v>148</v>
      </c>
      <c r="C510" s="1">
        <v>42984</v>
      </c>
      <c r="D510">
        <v>15</v>
      </c>
      <c r="E510">
        <v>14.1</v>
      </c>
      <c r="F510">
        <v>-0.9</v>
      </c>
      <c r="G510">
        <v>0</v>
      </c>
      <c r="L510" s="1"/>
    </row>
    <row r="511" spans="1:12" hidden="1">
      <c r="A511">
        <v>400844</v>
      </c>
      <c r="B511" t="s">
        <v>148</v>
      </c>
      <c r="C511" s="1">
        <v>42991</v>
      </c>
      <c r="D511">
        <v>20</v>
      </c>
      <c r="E511">
        <v>16.600000000000001</v>
      </c>
      <c r="F511">
        <v>-3.4</v>
      </c>
      <c r="G511">
        <v>0</v>
      </c>
      <c r="L511" s="1"/>
    </row>
    <row r="512" spans="1:12" hidden="1">
      <c r="A512">
        <v>400844</v>
      </c>
      <c r="B512" t="s">
        <v>148</v>
      </c>
      <c r="C512" s="1">
        <v>42998</v>
      </c>
      <c r="D512">
        <v>40</v>
      </c>
      <c r="E512">
        <v>42</v>
      </c>
      <c r="F512">
        <v>2</v>
      </c>
      <c r="G512">
        <v>0</v>
      </c>
      <c r="L512" s="1"/>
    </row>
    <row r="513" spans="1:12" hidden="1">
      <c r="A513">
        <v>400844</v>
      </c>
      <c r="B513" t="s">
        <v>148</v>
      </c>
      <c r="C513" s="1">
        <v>42999</v>
      </c>
      <c r="D513">
        <v>20</v>
      </c>
      <c r="E513">
        <v>0</v>
      </c>
      <c r="F513">
        <v>-20</v>
      </c>
      <c r="G513">
        <v>-16</v>
      </c>
      <c r="H513">
        <v>-14</v>
      </c>
      <c r="L513" s="1"/>
    </row>
    <row r="514" spans="1:12" hidden="1">
      <c r="A514">
        <v>400852</v>
      </c>
      <c r="B514" t="s">
        <v>149</v>
      </c>
      <c r="C514" s="1">
        <v>42996</v>
      </c>
      <c r="D514">
        <v>10</v>
      </c>
      <c r="E514">
        <v>12.3</v>
      </c>
      <c r="F514">
        <v>2.2999999999999998</v>
      </c>
      <c r="G514">
        <v>0.3</v>
      </c>
      <c r="H514">
        <v>0</v>
      </c>
      <c r="L514" s="1"/>
    </row>
    <row r="515" spans="1:12" hidden="1">
      <c r="A515">
        <v>400853</v>
      </c>
      <c r="B515" t="s">
        <v>150</v>
      </c>
      <c r="C515" s="1">
        <v>42978</v>
      </c>
      <c r="D515">
        <v>40</v>
      </c>
      <c r="E515">
        <v>47</v>
      </c>
      <c r="F515">
        <v>7</v>
      </c>
      <c r="G515">
        <v>0</v>
      </c>
      <c r="L515" s="1"/>
    </row>
    <row r="516" spans="1:12" hidden="1">
      <c r="A516">
        <v>400853</v>
      </c>
      <c r="B516" t="s">
        <v>150</v>
      </c>
      <c r="C516" s="1">
        <v>42982</v>
      </c>
      <c r="D516">
        <v>40</v>
      </c>
      <c r="E516">
        <v>49.2</v>
      </c>
      <c r="F516">
        <v>9.1999999999999993</v>
      </c>
      <c r="G516">
        <v>1.2</v>
      </c>
      <c r="H516">
        <v>0</v>
      </c>
      <c r="L516" s="1"/>
    </row>
    <row r="517" spans="1:12" hidden="1">
      <c r="A517">
        <v>400853</v>
      </c>
      <c r="B517" t="s">
        <v>150</v>
      </c>
      <c r="C517" s="1">
        <v>42983</v>
      </c>
      <c r="D517">
        <v>7</v>
      </c>
      <c r="E517">
        <v>0</v>
      </c>
      <c r="F517">
        <v>-7</v>
      </c>
      <c r="G517">
        <v>-5.6</v>
      </c>
      <c r="H517">
        <v>-4.9000000000000004</v>
      </c>
      <c r="L517" s="1"/>
    </row>
    <row r="518" spans="1:12" hidden="1">
      <c r="A518">
        <v>400856</v>
      </c>
      <c r="B518" t="s">
        <v>151</v>
      </c>
      <c r="C518" s="1">
        <v>42998</v>
      </c>
      <c r="D518">
        <v>8</v>
      </c>
      <c r="E518">
        <v>6.1</v>
      </c>
      <c r="F518">
        <v>-1.9</v>
      </c>
      <c r="G518">
        <v>-0.3</v>
      </c>
      <c r="H518">
        <v>0</v>
      </c>
      <c r="L518" s="1"/>
    </row>
    <row r="519" spans="1:12" hidden="1">
      <c r="A519">
        <v>400856</v>
      </c>
      <c r="B519" t="s">
        <v>151</v>
      </c>
      <c r="C519" s="1">
        <v>43000</v>
      </c>
      <c r="D519">
        <v>20</v>
      </c>
      <c r="E519">
        <v>26.2</v>
      </c>
      <c r="F519">
        <v>6.2</v>
      </c>
      <c r="G519">
        <v>2.2000000000000002</v>
      </c>
      <c r="H519">
        <v>0.2</v>
      </c>
      <c r="L519" s="1"/>
    </row>
    <row r="520" spans="1:12" hidden="1">
      <c r="A520">
        <v>400857</v>
      </c>
      <c r="B520" t="s">
        <v>152</v>
      </c>
      <c r="C520" s="1">
        <v>42994</v>
      </c>
      <c r="D520">
        <v>20</v>
      </c>
      <c r="E520">
        <v>0</v>
      </c>
      <c r="F520">
        <v>-20</v>
      </c>
      <c r="G520">
        <v>-16</v>
      </c>
      <c r="H520">
        <v>-14</v>
      </c>
      <c r="L520" s="1"/>
    </row>
    <row r="521" spans="1:12" hidden="1">
      <c r="A521">
        <v>400857</v>
      </c>
      <c r="B521" t="s">
        <v>152</v>
      </c>
      <c r="C521" s="1">
        <v>42996</v>
      </c>
      <c r="D521">
        <v>0</v>
      </c>
      <c r="E521">
        <v>0</v>
      </c>
      <c r="F521">
        <v>0</v>
      </c>
      <c r="G521">
        <v>0</v>
      </c>
      <c r="L521" s="1"/>
    </row>
    <row r="522" spans="1:12" hidden="1">
      <c r="A522">
        <v>400858</v>
      </c>
      <c r="B522" t="s">
        <v>153</v>
      </c>
      <c r="C522" s="1">
        <v>42996</v>
      </c>
      <c r="D522">
        <v>20</v>
      </c>
      <c r="E522">
        <v>21</v>
      </c>
      <c r="F522">
        <v>1</v>
      </c>
      <c r="G522">
        <v>0</v>
      </c>
      <c r="L522" s="1"/>
    </row>
    <row r="523" spans="1:12" hidden="1">
      <c r="A523">
        <v>400858</v>
      </c>
      <c r="B523" t="s">
        <v>153</v>
      </c>
      <c r="C523" s="1">
        <v>42997</v>
      </c>
      <c r="D523">
        <v>35</v>
      </c>
      <c r="E523">
        <v>0</v>
      </c>
      <c r="F523">
        <v>-35</v>
      </c>
      <c r="G523">
        <v>-28</v>
      </c>
      <c r="H523">
        <v>-24.5</v>
      </c>
      <c r="L523" s="1"/>
    </row>
    <row r="524" spans="1:12" hidden="1">
      <c r="A524">
        <v>400861</v>
      </c>
      <c r="B524" t="s">
        <v>154</v>
      </c>
      <c r="C524" s="1">
        <v>42997</v>
      </c>
      <c r="D524">
        <v>30</v>
      </c>
      <c r="E524">
        <v>0</v>
      </c>
      <c r="F524">
        <v>-30</v>
      </c>
      <c r="G524">
        <v>-24</v>
      </c>
      <c r="H524">
        <v>-21</v>
      </c>
      <c r="L524" s="1"/>
    </row>
    <row r="525" spans="1:12" hidden="1">
      <c r="A525">
        <v>400861</v>
      </c>
      <c r="B525" t="s">
        <v>154</v>
      </c>
      <c r="C525" s="1">
        <v>42998</v>
      </c>
      <c r="D525">
        <v>30</v>
      </c>
      <c r="E525">
        <v>30.6</v>
      </c>
      <c r="F525">
        <v>0.6</v>
      </c>
      <c r="G525">
        <v>0</v>
      </c>
      <c r="L525" s="1"/>
    </row>
    <row r="526" spans="1:12" hidden="1">
      <c r="A526">
        <v>400861</v>
      </c>
      <c r="B526" t="s">
        <v>154</v>
      </c>
      <c r="C526" s="1">
        <v>42999</v>
      </c>
      <c r="D526">
        <v>15</v>
      </c>
      <c r="E526">
        <v>12.1</v>
      </c>
      <c r="F526">
        <v>-2.9</v>
      </c>
      <c r="G526">
        <v>0</v>
      </c>
      <c r="L526" s="1"/>
    </row>
    <row r="527" spans="1:12" hidden="1">
      <c r="A527">
        <v>400862</v>
      </c>
      <c r="B527" t="s">
        <v>155</v>
      </c>
      <c r="C527" s="1">
        <v>42984</v>
      </c>
      <c r="D527">
        <v>8</v>
      </c>
      <c r="E527">
        <v>0</v>
      </c>
      <c r="F527">
        <v>-8</v>
      </c>
      <c r="G527">
        <v>-6.4</v>
      </c>
      <c r="H527">
        <v>-5.6</v>
      </c>
      <c r="L527" s="1"/>
    </row>
    <row r="528" spans="1:12" hidden="1">
      <c r="A528">
        <v>400863</v>
      </c>
      <c r="B528" t="s">
        <v>156</v>
      </c>
      <c r="C528" s="1">
        <v>42984</v>
      </c>
      <c r="D528">
        <v>4</v>
      </c>
      <c r="E528">
        <v>1.9</v>
      </c>
      <c r="F528">
        <v>-2.1</v>
      </c>
      <c r="G528">
        <v>-1.3</v>
      </c>
      <c r="H528">
        <v>-0.9</v>
      </c>
      <c r="L528" s="1"/>
    </row>
    <row r="529" spans="1:12" hidden="1">
      <c r="A529">
        <v>400863</v>
      </c>
      <c r="B529" t="s">
        <v>156</v>
      </c>
      <c r="C529" s="1">
        <v>42993</v>
      </c>
      <c r="D529">
        <v>30</v>
      </c>
      <c r="E529">
        <v>38.6</v>
      </c>
      <c r="F529">
        <v>8.6</v>
      </c>
      <c r="G529">
        <v>2.6</v>
      </c>
      <c r="H529">
        <v>0</v>
      </c>
      <c r="L529" s="1"/>
    </row>
    <row r="530" spans="1:12" hidden="1">
      <c r="A530">
        <v>400864</v>
      </c>
      <c r="B530" t="s">
        <v>157</v>
      </c>
      <c r="C530" s="1">
        <v>42976</v>
      </c>
      <c r="D530">
        <v>35</v>
      </c>
      <c r="E530">
        <v>29.7</v>
      </c>
      <c r="F530">
        <v>-5.3</v>
      </c>
      <c r="G530">
        <v>0</v>
      </c>
      <c r="L530" s="1"/>
    </row>
    <row r="531" spans="1:12">
      <c r="A531">
        <v>400864</v>
      </c>
      <c r="B531" t="s">
        <v>157</v>
      </c>
      <c r="C531" s="1">
        <v>42977</v>
      </c>
      <c r="D531">
        <v>35</v>
      </c>
      <c r="E531">
        <v>21.4</v>
      </c>
      <c r="F531">
        <v>-13.6</v>
      </c>
      <c r="G531">
        <v>-6.6</v>
      </c>
      <c r="H531">
        <v>-3.1</v>
      </c>
      <c r="L531" s="1"/>
    </row>
    <row r="532" spans="1:12" hidden="1">
      <c r="A532">
        <v>400865</v>
      </c>
      <c r="B532" t="s">
        <v>158</v>
      </c>
      <c r="C532" s="1">
        <v>42975</v>
      </c>
      <c r="D532">
        <v>200</v>
      </c>
      <c r="E532">
        <v>149.53</v>
      </c>
      <c r="F532">
        <v>-50.47</v>
      </c>
      <c r="G532">
        <v>-10.47</v>
      </c>
      <c r="H532">
        <v>0</v>
      </c>
      <c r="L532" s="1"/>
    </row>
    <row r="533" spans="1:12">
      <c r="A533">
        <v>400865</v>
      </c>
      <c r="B533" t="s">
        <v>158</v>
      </c>
      <c r="C533" s="1">
        <v>42984</v>
      </c>
      <c r="D533">
        <v>75</v>
      </c>
      <c r="E533">
        <v>43.76</v>
      </c>
      <c r="F533">
        <v>-31.24</v>
      </c>
      <c r="G533">
        <v>-16.239999999999998</v>
      </c>
      <c r="H533">
        <v>-8.74</v>
      </c>
      <c r="L533" s="1"/>
    </row>
    <row r="534" spans="1:12" hidden="1">
      <c r="A534">
        <v>400865</v>
      </c>
      <c r="B534" t="s">
        <v>158</v>
      </c>
      <c r="C534" s="1">
        <v>42992</v>
      </c>
      <c r="D534">
        <v>200</v>
      </c>
      <c r="E534">
        <v>178.9</v>
      </c>
      <c r="F534">
        <v>-21.1</v>
      </c>
      <c r="G534">
        <v>0</v>
      </c>
      <c r="L534" s="1"/>
    </row>
    <row r="535" spans="1:12" hidden="1">
      <c r="A535">
        <v>400865</v>
      </c>
      <c r="B535" t="s">
        <v>158</v>
      </c>
      <c r="C535" s="1">
        <v>42996</v>
      </c>
      <c r="D535">
        <v>0</v>
      </c>
      <c r="E535">
        <v>0</v>
      </c>
      <c r="F535">
        <v>0</v>
      </c>
      <c r="G535">
        <v>0</v>
      </c>
      <c r="L535" s="1"/>
    </row>
    <row r="536" spans="1:12" hidden="1">
      <c r="A536">
        <v>400865</v>
      </c>
      <c r="B536" t="s">
        <v>158</v>
      </c>
      <c r="C536" s="1">
        <v>42997</v>
      </c>
      <c r="D536">
        <v>25</v>
      </c>
      <c r="E536">
        <v>21.4</v>
      </c>
      <c r="F536">
        <v>-3.6</v>
      </c>
      <c r="G536">
        <v>0</v>
      </c>
      <c r="L536" s="1"/>
    </row>
    <row r="537" spans="1:12" hidden="1">
      <c r="A537">
        <v>400865</v>
      </c>
      <c r="B537" t="s">
        <v>158</v>
      </c>
      <c r="C537" s="1">
        <v>42998</v>
      </c>
      <c r="D537">
        <v>0</v>
      </c>
      <c r="E537">
        <v>0</v>
      </c>
      <c r="F537">
        <v>0</v>
      </c>
      <c r="G537">
        <v>0</v>
      </c>
      <c r="L537" s="1"/>
    </row>
    <row r="538" spans="1:12" hidden="1">
      <c r="A538">
        <v>400865</v>
      </c>
      <c r="B538" t="s">
        <v>158</v>
      </c>
      <c r="C538" s="1">
        <v>43000</v>
      </c>
      <c r="D538">
        <v>80</v>
      </c>
      <c r="E538">
        <v>68.650000000000006</v>
      </c>
      <c r="F538">
        <v>-11.35</v>
      </c>
      <c r="G538">
        <v>0</v>
      </c>
      <c r="L538" s="1"/>
    </row>
    <row r="539" spans="1:12" hidden="1">
      <c r="A539">
        <v>400866</v>
      </c>
      <c r="B539" t="s">
        <v>159</v>
      </c>
      <c r="C539" s="1">
        <v>42971</v>
      </c>
      <c r="D539">
        <v>25</v>
      </c>
      <c r="E539">
        <v>26.8</v>
      </c>
      <c r="F539">
        <v>1.8</v>
      </c>
      <c r="G539">
        <v>0</v>
      </c>
      <c r="L539" s="1"/>
    </row>
    <row r="540" spans="1:12" hidden="1">
      <c r="A540">
        <v>400866</v>
      </c>
      <c r="B540" t="s">
        <v>159</v>
      </c>
      <c r="C540" s="1">
        <v>42983</v>
      </c>
      <c r="D540">
        <v>0</v>
      </c>
      <c r="E540">
        <v>0</v>
      </c>
      <c r="F540">
        <v>0</v>
      </c>
      <c r="G540">
        <v>0</v>
      </c>
      <c r="L540" s="1"/>
    </row>
    <row r="541" spans="1:12" hidden="1">
      <c r="A541">
        <v>400866</v>
      </c>
      <c r="B541" t="s">
        <v>159</v>
      </c>
      <c r="C541" s="1">
        <v>42986</v>
      </c>
      <c r="D541">
        <v>0</v>
      </c>
      <c r="E541">
        <v>0</v>
      </c>
      <c r="F541">
        <v>0</v>
      </c>
      <c r="G541">
        <v>0</v>
      </c>
      <c r="L541" s="1"/>
    </row>
    <row r="542" spans="1:12" hidden="1">
      <c r="A542">
        <v>400866</v>
      </c>
      <c r="B542" t="s">
        <v>159</v>
      </c>
      <c r="C542" s="1">
        <v>42991</v>
      </c>
      <c r="D542">
        <v>10</v>
      </c>
      <c r="E542">
        <v>12.8</v>
      </c>
      <c r="F542">
        <v>2.8</v>
      </c>
      <c r="G542">
        <v>0.8</v>
      </c>
      <c r="H542">
        <v>0</v>
      </c>
      <c r="L542" s="1"/>
    </row>
    <row r="543" spans="1:12" hidden="1">
      <c r="A543">
        <v>400866</v>
      </c>
      <c r="B543" t="s">
        <v>159</v>
      </c>
      <c r="C543" s="1">
        <v>42992</v>
      </c>
      <c r="D543">
        <v>82</v>
      </c>
      <c r="E543">
        <v>107.25</v>
      </c>
      <c r="F543">
        <v>25.25</v>
      </c>
      <c r="G543">
        <v>8.85</v>
      </c>
      <c r="H543">
        <v>0.65</v>
      </c>
      <c r="L543" s="1"/>
    </row>
    <row r="544" spans="1:12" hidden="1">
      <c r="A544">
        <v>400866</v>
      </c>
      <c r="B544" t="s">
        <v>159</v>
      </c>
      <c r="C544" s="1">
        <v>42996</v>
      </c>
      <c r="D544">
        <v>8</v>
      </c>
      <c r="E544">
        <v>10.1</v>
      </c>
      <c r="F544">
        <v>2.1</v>
      </c>
      <c r="G544">
        <v>0.5</v>
      </c>
      <c r="H544">
        <v>0</v>
      </c>
      <c r="L544" s="1"/>
    </row>
    <row r="545" spans="1:12" hidden="1">
      <c r="A545">
        <v>400867</v>
      </c>
      <c r="B545" t="s">
        <v>160</v>
      </c>
      <c r="C545" s="1">
        <v>42998</v>
      </c>
      <c r="D545">
        <v>40</v>
      </c>
      <c r="E545">
        <v>47.8</v>
      </c>
      <c r="F545">
        <v>7.8</v>
      </c>
      <c r="G545">
        <v>0</v>
      </c>
      <c r="L545" s="1"/>
    </row>
    <row r="546" spans="1:12" hidden="1">
      <c r="A546">
        <v>400869</v>
      </c>
      <c r="B546" t="s">
        <v>161</v>
      </c>
      <c r="C546" s="1">
        <v>42983</v>
      </c>
      <c r="D546">
        <v>60</v>
      </c>
      <c r="E546">
        <v>64.900000000000006</v>
      </c>
      <c r="F546">
        <v>4.9000000000000004</v>
      </c>
      <c r="G546">
        <v>0</v>
      </c>
      <c r="L546" s="1"/>
    </row>
    <row r="547" spans="1:12" hidden="1">
      <c r="A547">
        <v>400870</v>
      </c>
      <c r="B547" t="s">
        <v>162</v>
      </c>
      <c r="C547" s="1">
        <v>42983</v>
      </c>
      <c r="D547">
        <v>160</v>
      </c>
      <c r="E547">
        <v>200.65</v>
      </c>
      <c r="F547">
        <v>40.65</v>
      </c>
      <c r="G547">
        <v>8.65</v>
      </c>
      <c r="H547">
        <v>0</v>
      </c>
      <c r="L547" s="1"/>
    </row>
    <row r="548" spans="1:12" hidden="1">
      <c r="A548">
        <v>400871</v>
      </c>
      <c r="B548" t="s">
        <v>163</v>
      </c>
      <c r="C548" s="1">
        <v>42972</v>
      </c>
      <c r="D548">
        <v>500</v>
      </c>
      <c r="E548">
        <v>530.91</v>
      </c>
      <c r="F548">
        <v>30.91</v>
      </c>
      <c r="G548">
        <v>0</v>
      </c>
      <c r="L548" s="1"/>
    </row>
    <row r="549" spans="1:12" hidden="1">
      <c r="A549">
        <v>400871</v>
      </c>
      <c r="B549" t="s">
        <v>163</v>
      </c>
      <c r="C549" s="1">
        <v>42973</v>
      </c>
      <c r="D549">
        <v>500</v>
      </c>
      <c r="E549">
        <v>438.81</v>
      </c>
      <c r="F549">
        <v>-61.19</v>
      </c>
      <c r="G549">
        <v>0</v>
      </c>
      <c r="L549" s="1"/>
    </row>
    <row r="550" spans="1:12" hidden="1">
      <c r="A550">
        <v>400871</v>
      </c>
      <c r="B550" t="s">
        <v>163</v>
      </c>
      <c r="C550" s="1">
        <v>42975</v>
      </c>
      <c r="D550">
        <v>600</v>
      </c>
      <c r="E550">
        <v>646.48</v>
      </c>
      <c r="F550">
        <v>46.48</v>
      </c>
      <c r="G550">
        <v>0</v>
      </c>
      <c r="L550" s="1"/>
    </row>
    <row r="551" spans="1:12" hidden="1">
      <c r="A551">
        <v>400871</v>
      </c>
      <c r="B551" t="s">
        <v>163</v>
      </c>
      <c r="C551" s="1">
        <v>42976</v>
      </c>
      <c r="D551">
        <v>400</v>
      </c>
      <c r="E551">
        <v>375.86</v>
      </c>
      <c r="F551">
        <v>-24.14</v>
      </c>
      <c r="G551">
        <v>0</v>
      </c>
      <c r="L551" s="1"/>
    </row>
    <row r="552" spans="1:12" hidden="1">
      <c r="A552">
        <v>400871</v>
      </c>
      <c r="B552" t="s">
        <v>163</v>
      </c>
      <c r="C552" s="1">
        <v>42977</v>
      </c>
      <c r="D552">
        <v>200</v>
      </c>
      <c r="E552">
        <v>179.32</v>
      </c>
      <c r="F552">
        <v>-20.68</v>
      </c>
      <c r="G552">
        <v>0</v>
      </c>
      <c r="L552" s="1"/>
    </row>
    <row r="553" spans="1:12" hidden="1">
      <c r="A553">
        <v>400871</v>
      </c>
      <c r="B553" t="s">
        <v>163</v>
      </c>
      <c r="C553" s="1">
        <v>42986</v>
      </c>
      <c r="D553">
        <v>400</v>
      </c>
      <c r="E553">
        <v>387.81</v>
      </c>
      <c r="F553">
        <v>-12.19</v>
      </c>
      <c r="G553">
        <v>0</v>
      </c>
      <c r="L553" s="1"/>
    </row>
    <row r="554" spans="1:12">
      <c r="A554">
        <v>400865</v>
      </c>
      <c r="B554" t="s">
        <v>158</v>
      </c>
      <c r="C554" s="1">
        <v>42998</v>
      </c>
      <c r="D554">
        <v>0</v>
      </c>
      <c r="E554">
        <v>42</v>
      </c>
      <c r="F554">
        <v>42</v>
      </c>
      <c r="G554">
        <f>42-36</f>
        <v>6</v>
      </c>
      <c r="H554">
        <f>42-39</f>
        <v>3</v>
      </c>
      <c r="L554" s="1"/>
    </row>
    <row r="555" spans="1:12" hidden="1">
      <c r="A555">
        <v>400865</v>
      </c>
      <c r="B555" t="s">
        <v>158</v>
      </c>
      <c r="C555" s="1">
        <v>42996</v>
      </c>
      <c r="D555">
        <v>0</v>
      </c>
      <c r="E555">
        <v>113.42</v>
      </c>
      <c r="F555">
        <v>113.42</v>
      </c>
      <c r="G555">
        <f>113.42-36</f>
        <v>77.42</v>
      </c>
      <c r="H555">
        <f>113.42-39</f>
        <v>74.42</v>
      </c>
      <c r="L555" s="1"/>
    </row>
    <row r="556" spans="1:12" ht="13.8" customHeight="1">
      <c r="A556" s="3">
        <v>400871</v>
      </c>
      <c r="B556" s="3" t="s">
        <v>163</v>
      </c>
      <c r="C556" s="5">
        <v>42987</v>
      </c>
      <c r="D556" s="3">
        <v>400</v>
      </c>
      <c r="E556" s="3">
        <v>601.9</v>
      </c>
      <c r="F556" s="3">
        <v>201.9</v>
      </c>
      <c r="G556" s="3">
        <v>121.9</v>
      </c>
      <c r="H556" s="3">
        <v>81.900000000000006</v>
      </c>
      <c r="L556" s="1"/>
    </row>
    <row r="557" spans="1:12" hidden="1">
      <c r="A557">
        <v>400872</v>
      </c>
      <c r="B557" t="s">
        <v>164</v>
      </c>
      <c r="C557" s="1">
        <v>42971</v>
      </c>
      <c r="D557">
        <v>200</v>
      </c>
      <c r="E557">
        <v>183.1</v>
      </c>
      <c r="F557">
        <v>-16.899999999999999</v>
      </c>
      <c r="G557">
        <v>0</v>
      </c>
      <c r="L557" s="1"/>
    </row>
    <row r="558" spans="1:12" hidden="1">
      <c r="A558">
        <v>400872</v>
      </c>
      <c r="B558" t="s">
        <v>164</v>
      </c>
      <c r="C558" s="1">
        <v>42972</v>
      </c>
      <c r="D558">
        <v>200</v>
      </c>
      <c r="E558">
        <v>199.2</v>
      </c>
      <c r="F558">
        <v>-0.8</v>
      </c>
      <c r="G558">
        <v>0</v>
      </c>
      <c r="L558" s="1"/>
    </row>
    <row r="559" spans="1:12">
      <c r="A559">
        <v>400872</v>
      </c>
      <c r="B559" t="s">
        <v>164</v>
      </c>
      <c r="C559" s="1">
        <v>42973</v>
      </c>
      <c r="D559">
        <v>200</v>
      </c>
      <c r="E559">
        <v>271.61</v>
      </c>
      <c r="F559">
        <v>71.61</v>
      </c>
      <c r="G559">
        <v>31.61</v>
      </c>
      <c r="H559">
        <v>11.61</v>
      </c>
      <c r="L559" s="1"/>
    </row>
    <row r="560" spans="1:12">
      <c r="A560">
        <v>400872</v>
      </c>
      <c r="B560" t="s">
        <v>164</v>
      </c>
      <c r="C560" s="1">
        <v>42975</v>
      </c>
      <c r="D560">
        <v>150</v>
      </c>
      <c r="E560">
        <v>214.3</v>
      </c>
      <c r="F560">
        <v>64.3</v>
      </c>
      <c r="G560">
        <v>34.299999999999997</v>
      </c>
      <c r="H560">
        <v>19.3</v>
      </c>
      <c r="L560" s="1"/>
    </row>
    <row r="561" spans="1:12" hidden="1">
      <c r="A561">
        <v>400872</v>
      </c>
      <c r="B561" t="s">
        <v>164</v>
      </c>
      <c r="C561" s="1">
        <v>42976</v>
      </c>
      <c r="D561">
        <v>150</v>
      </c>
      <c r="E561">
        <v>111.38</v>
      </c>
      <c r="F561">
        <v>-38.619999999999997</v>
      </c>
      <c r="G561">
        <v>-8.6199999999999992</v>
      </c>
      <c r="H561">
        <v>0</v>
      </c>
      <c r="L561" s="1"/>
    </row>
    <row r="562" spans="1:12">
      <c r="A562" s="3">
        <v>400873</v>
      </c>
      <c r="B562" s="3" t="s">
        <v>165</v>
      </c>
      <c r="C562" s="5">
        <v>42975</v>
      </c>
      <c r="D562" s="3">
        <v>400</v>
      </c>
      <c r="E562" s="3">
        <v>0</v>
      </c>
      <c r="F562" s="3">
        <v>-400</v>
      </c>
      <c r="G562" s="3">
        <v>-320</v>
      </c>
      <c r="H562" s="3">
        <v>-280</v>
      </c>
      <c r="L562" s="1"/>
    </row>
    <row r="563" spans="1:12">
      <c r="A563" s="3">
        <v>400873</v>
      </c>
      <c r="B563" s="3" t="s">
        <v>165</v>
      </c>
      <c r="C563" s="5">
        <v>42977</v>
      </c>
      <c r="D563" s="3">
        <v>400</v>
      </c>
      <c r="E563" s="3">
        <v>563.45000000000005</v>
      </c>
      <c r="F563" s="3">
        <v>163.44999999999999</v>
      </c>
      <c r="G563" s="3">
        <v>83.45</v>
      </c>
      <c r="H563" s="3">
        <v>43.45</v>
      </c>
      <c r="L563" s="1"/>
    </row>
    <row r="564" spans="1:12">
      <c r="A564" s="3">
        <v>400873</v>
      </c>
      <c r="B564" s="3" t="s">
        <v>165</v>
      </c>
      <c r="C564" s="5">
        <v>42978</v>
      </c>
      <c r="D564" s="3">
        <v>400</v>
      </c>
      <c r="E564" s="3">
        <v>760.21</v>
      </c>
      <c r="F564" s="3">
        <v>360.21</v>
      </c>
      <c r="G564" s="3">
        <v>280.20999999999998</v>
      </c>
      <c r="H564" s="3">
        <v>240.21</v>
      </c>
      <c r="L564" s="1"/>
    </row>
    <row r="565" spans="1:12" hidden="1">
      <c r="A565">
        <v>400873</v>
      </c>
      <c r="B565" t="s">
        <v>165</v>
      </c>
      <c r="C565" s="1">
        <v>42985</v>
      </c>
      <c r="D565">
        <v>0</v>
      </c>
      <c r="E565">
        <v>0</v>
      </c>
      <c r="F565">
        <v>0</v>
      </c>
      <c r="G565">
        <v>0</v>
      </c>
      <c r="L565" s="1"/>
    </row>
    <row r="566" spans="1:12" hidden="1">
      <c r="A566">
        <v>400873</v>
      </c>
      <c r="B566" t="s">
        <v>165</v>
      </c>
      <c r="C566" s="1">
        <v>42991</v>
      </c>
      <c r="D566">
        <v>0</v>
      </c>
      <c r="E566">
        <v>0</v>
      </c>
      <c r="F566">
        <v>0</v>
      </c>
      <c r="G566">
        <v>0</v>
      </c>
      <c r="L566" s="1"/>
    </row>
    <row r="567" spans="1:12">
      <c r="A567" s="3">
        <v>400873</v>
      </c>
      <c r="B567" s="3" t="s">
        <v>165</v>
      </c>
      <c r="C567" s="5">
        <v>42991</v>
      </c>
      <c r="D567" s="3">
        <v>0</v>
      </c>
      <c r="E567" s="3">
        <v>72.52</v>
      </c>
      <c r="F567" s="3">
        <v>72.52</v>
      </c>
      <c r="G567" s="3">
        <f>72.52-36</f>
        <v>36.519999999999996</v>
      </c>
      <c r="H567" s="3">
        <f>72.52-39</f>
        <v>33.519999999999996</v>
      </c>
      <c r="L567" s="1"/>
    </row>
    <row r="568" spans="1:12">
      <c r="A568">
        <v>400874</v>
      </c>
      <c r="B568" t="s">
        <v>166</v>
      </c>
      <c r="C568" s="1">
        <v>42999</v>
      </c>
      <c r="D568">
        <v>50</v>
      </c>
      <c r="E568">
        <v>33.1</v>
      </c>
      <c r="F568">
        <v>-16.899999999999999</v>
      </c>
      <c r="G568">
        <v>-6.9</v>
      </c>
      <c r="H568">
        <v>-1.9</v>
      </c>
      <c r="L568" s="1"/>
    </row>
    <row r="569" spans="1:12" hidden="1">
      <c r="A569">
        <v>400875</v>
      </c>
      <c r="B569" t="s">
        <v>167</v>
      </c>
      <c r="C569" s="1">
        <v>42978</v>
      </c>
      <c r="D569">
        <v>80</v>
      </c>
      <c r="E569">
        <v>73.3</v>
      </c>
      <c r="F569">
        <v>-6.7</v>
      </c>
      <c r="G569">
        <v>0</v>
      </c>
      <c r="L569" s="1"/>
    </row>
    <row r="570" spans="1:12">
      <c r="A570">
        <v>400875</v>
      </c>
      <c r="B570" t="s">
        <v>167</v>
      </c>
      <c r="C570" s="1">
        <v>42989</v>
      </c>
      <c r="D570">
        <v>100</v>
      </c>
      <c r="E570">
        <v>0</v>
      </c>
      <c r="F570">
        <v>-100</v>
      </c>
      <c r="G570">
        <v>-80</v>
      </c>
      <c r="H570">
        <v>-70</v>
      </c>
      <c r="L570" s="1"/>
    </row>
    <row r="571" spans="1:12" hidden="1">
      <c r="A571">
        <v>400875</v>
      </c>
      <c r="B571" t="s">
        <v>167</v>
      </c>
      <c r="C571" s="1">
        <v>42992</v>
      </c>
      <c r="D571">
        <v>100</v>
      </c>
      <c r="E571">
        <v>105.6</v>
      </c>
      <c r="F571">
        <v>5.6</v>
      </c>
      <c r="G571">
        <v>0</v>
      </c>
      <c r="L571" s="1"/>
    </row>
    <row r="572" spans="1:12" hidden="1">
      <c r="A572">
        <v>400875</v>
      </c>
      <c r="B572" t="s">
        <v>167</v>
      </c>
      <c r="C572" s="1">
        <v>43000</v>
      </c>
      <c r="D572">
        <v>100</v>
      </c>
      <c r="E572">
        <v>98.5</v>
      </c>
      <c r="F572">
        <v>-1.5</v>
      </c>
      <c r="G572">
        <v>0</v>
      </c>
      <c r="L572" s="1"/>
    </row>
    <row r="573" spans="1:12" hidden="1">
      <c r="A573">
        <v>400876</v>
      </c>
      <c r="B573" t="s">
        <v>168</v>
      </c>
      <c r="C573" s="1">
        <v>42991</v>
      </c>
      <c r="D573">
        <v>25</v>
      </c>
      <c r="E573">
        <v>14.2</v>
      </c>
      <c r="F573">
        <v>-10.8</v>
      </c>
      <c r="G573">
        <v>-5.8</v>
      </c>
      <c r="H573">
        <v>-3.3</v>
      </c>
      <c r="L573" s="1"/>
    </row>
    <row r="574" spans="1:12" hidden="1">
      <c r="A574">
        <v>400876</v>
      </c>
      <c r="B574" t="s">
        <v>168</v>
      </c>
      <c r="C574" s="1">
        <v>42993</v>
      </c>
      <c r="D574">
        <v>25</v>
      </c>
      <c r="E574">
        <v>0</v>
      </c>
      <c r="F574">
        <v>-25</v>
      </c>
      <c r="G574">
        <v>-20</v>
      </c>
      <c r="H574">
        <v>-17.5</v>
      </c>
      <c r="L574" s="1"/>
    </row>
    <row r="575" spans="1:12" hidden="1">
      <c r="A575">
        <v>400876</v>
      </c>
      <c r="B575" t="s">
        <v>168</v>
      </c>
      <c r="C575" s="1">
        <v>42996</v>
      </c>
      <c r="D575">
        <v>0</v>
      </c>
      <c r="E575">
        <v>0</v>
      </c>
      <c r="F575">
        <v>0</v>
      </c>
      <c r="G575">
        <v>0</v>
      </c>
      <c r="L575" s="1"/>
    </row>
    <row r="576" spans="1:12" hidden="1">
      <c r="A576">
        <v>400877</v>
      </c>
      <c r="B576" t="s">
        <v>169</v>
      </c>
      <c r="C576" s="1">
        <v>42992</v>
      </c>
      <c r="D576">
        <v>10</v>
      </c>
      <c r="E576">
        <v>10.3</v>
      </c>
      <c r="F576">
        <v>0.3</v>
      </c>
      <c r="G576">
        <v>0</v>
      </c>
      <c r="L576" s="1"/>
    </row>
    <row r="577" spans="1:12">
      <c r="A577" s="3">
        <v>400882</v>
      </c>
      <c r="B577" s="3" t="s">
        <v>170</v>
      </c>
      <c r="C577" s="5">
        <v>42971</v>
      </c>
      <c r="D577" s="3">
        <v>600</v>
      </c>
      <c r="E577" s="3">
        <v>989.72</v>
      </c>
      <c r="F577" s="3">
        <v>389.72</v>
      </c>
      <c r="G577" s="3">
        <v>269.72000000000003</v>
      </c>
      <c r="H577" s="3">
        <v>209.72</v>
      </c>
      <c r="L577" s="1"/>
    </row>
    <row r="578" spans="1:12" hidden="1">
      <c r="A578">
        <v>400883</v>
      </c>
      <c r="B578" t="s">
        <v>171</v>
      </c>
      <c r="C578" s="1">
        <v>42984</v>
      </c>
      <c r="D578">
        <v>15</v>
      </c>
      <c r="E578">
        <v>13.29</v>
      </c>
      <c r="F578">
        <v>-1.71</v>
      </c>
      <c r="G578">
        <v>0</v>
      </c>
      <c r="L578" s="1"/>
    </row>
    <row r="579" spans="1:12" hidden="1">
      <c r="A579">
        <v>400883</v>
      </c>
      <c r="B579" t="s">
        <v>171</v>
      </c>
      <c r="C579" s="1">
        <v>42993</v>
      </c>
      <c r="D579">
        <v>10</v>
      </c>
      <c r="E579">
        <v>0</v>
      </c>
      <c r="F579">
        <v>-10</v>
      </c>
      <c r="G579">
        <v>-8</v>
      </c>
      <c r="H579">
        <v>-7</v>
      </c>
      <c r="L579" s="1"/>
    </row>
    <row r="580" spans="1:12" hidden="1">
      <c r="A580">
        <v>400883</v>
      </c>
      <c r="B580" t="s">
        <v>171</v>
      </c>
      <c r="C580" s="1">
        <v>42994</v>
      </c>
      <c r="D580">
        <v>15</v>
      </c>
      <c r="E580">
        <v>0</v>
      </c>
      <c r="F580">
        <v>-15</v>
      </c>
      <c r="G580">
        <v>-12</v>
      </c>
      <c r="H580">
        <v>-10.5</v>
      </c>
      <c r="L580" s="1"/>
    </row>
    <row r="581" spans="1:12" hidden="1">
      <c r="A581">
        <v>400883</v>
      </c>
      <c r="B581" t="s">
        <v>171</v>
      </c>
      <c r="C581" s="1">
        <v>42996</v>
      </c>
      <c r="D581">
        <v>15</v>
      </c>
      <c r="E581">
        <v>12.9</v>
      </c>
      <c r="F581">
        <v>-2.1</v>
      </c>
      <c r="G581">
        <v>0</v>
      </c>
      <c r="L581" s="1"/>
    </row>
    <row r="582" spans="1:12" hidden="1">
      <c r="A582">
        <v>400883</v>
      </c>
      <c r="B582" t="s">
        <v>171</v>
      </c>
      <c r="C582" s="1">
        <v>42998</v>
      </c>
      <c r="D582">
        <v>20</v>
      </c>
      <c r="E582">
        <v>10.9</v>
      </c>
      <c r="F582">
        <v>-9.1</v>
      </c>
      <c r="G582">
        <v>-5.0999999999999996</v>
      </c>
      <c r="H582">
        <v>-3.1</v>
      </c>
      <c r="L582" s="1"/>
    </row>
    <row r="583" spans="1:12" hidden="1">
      <c r="A583">
        <v>400883</v>
      </c>
      <c r="B583" t="s">
        <v>171</v>
      </c>
      <c r="C583" s="1">
        <v>43000</v>
      </c>
      <c r="D583">
        <v>20</v>
      </c>
      <c r="E583">
        <v>6.5</v>
      </c>
      <c r="F583">
        <v>-13.5</v>
      </c>
      <c r="G583">
        <v>-9.5</v>
      </c>
      <c r="H583">
        <v>-7.5</v>
      </c>
      <c r="L583" s="1"/>
    </row>
    <row r="584" spans="1:12" hidden="1">
      <c r="A584">
        <v>400883</v>
      </c>
      <c r="B584" t="s">
        <v>171</v>
      </c>
      <c r="C584" s="1">
        <v>43001</v>
      </c>
      <c r="D584">
        <v>30</v>
      </c>
      <c r="E584">
        <v>26.62</v>
      </c>
      <c r="F584">
        <v>-3.38</v>
      </c>
      <c r="G584">
        <v>0</v>
      </c>
      <c r="L584" s="1"/>
    </row>
    <row r="585" spans="1:12" hidden="1">
      <c r="A585">
        <v>400885</v>
      </c>
      <c r="B585" t="s">
        <v>172</v>
      </c>
      <c r="C585" s="1">
        <v>42968</v>
      </c>
      <c r="D585">
        <v>600</v>
      </c>
      <c r="E585">
        <v>426.34</v>
      </c>
      <c r="F585">
        <v>-173.66</v>
      </c>
      <c r="G585">
        <v>-53.66</v>
      </c>
      <c r="H585">
        <v>0</v>
      </c>
      <c r="L585" s="1"/>
    </row>
    <row r="586" spans="1:12">
      <c r="A586">
        <v>400885</v>
      </c>
      <c r="B586" t="s">
        <v>172</v>
      </c>
      <c r="C586" s="1">
        <v>42969</v>
      </c>
      <c r="D586">
        <v>600</v>
      </c>
      <c r="E586">
        <v>791.1</v>
      </c>
      <c r="F586">
        <v>191.1</v>
      </c>
      <c r="G586">
        <v>71.099999999999994</v>
      </c>
      <c r="H586">
        <v>11.1</v>
      </c>
      <c r="L586" s="1"/>
    </row>
    <row r="587" spans="1:12" hidden="1">
      <c r="A587">
        <v>400885</v>
      </c>
      <c r="B587" t="s">
        <v>172</v>
      </c>
      <c r="C587" s="1">
        <v>42970</v>
      </c>
      <c r="D587">
        <v>120</v>
      </c>
      <c r="E587">
        <v>122.09</v>
      </c>
      <c r="F587">
        <v>2.09</v>
      </c>
      <c r="G587">
        <v>0</v>
      </c>
      <c r="L587" s="1"/>
    </row>
    <row r="588" spans="1:12" hidden="1">
      <c r="A588">
        <v>400885</v>
      </c>
      <c r="B588" t="s">
        <v>172</v>
      </c>
      <c r="C588" s="1">
        <v>42992</v>
      </c>
      <c r="D588">
        <v>100</v>
      </c>
      <c r="E588">
        <v>126.07</v>
      </c>
      <c r="F588">
        <v>26.07</v>
      </c>
      <c r="G588">
        <v>6.07</v>
      </c>
      <c r="H588">
        <v>0</v>
      </c>
      <c r="L588" s="1"/>
    </row>
    <row r="589" spans="1:12">
      <c r="A589">
        <v>400886</v>
      </c>
      <c r="B589" t="s">
        <v>173</v>
      </c>
      <c r="C589" s="1">
        <v>42971</v>
      </c>
      <c r="D589">
        <v>40</v>
      </c>
      <c r="E589">
        <v>25</v>
      </c>
      <c r="F589">
        <v>-15</v>
      </c>
      <c r="G589">
        <v>-7</v>
      </c>
      <c r="H589">
        <v>-3</v>
      </c>
      <c r="L589" s="1"/>
    </row>
    <row r="590" spans="1:12" hidden="1">
      <c r="A590">
        <v>400886</v>
      </c>
      <c r="B590" t="s">
        <v>173</v>
      </c>
      <c r="C590" s="1">
        <v>42972</v>
      </c>
      <c r="D590">
        <v>150</v>
      </c>
      <c r="E590">
        <v>189.82</v>
      </c>
      <c r="F590">
        <v>39.82</v>
      </c>
      <c r="G590">
        <v>9.82</v>
      </c>
      <c r="H590">
        <v>0</v>
      </c>
      <c r="L590" s="1"/>
    </row>
    <row r="591" spans="1:12" hidden="1">
      <c r="A591">
        <v>400886</v>
      </c>
      <c r="B591" t="s">
        <v>173</v>
      </c>
      <c r="C591" s="1">
        <v>42982</v>
      </c>
      <c r="D591">
        <v>150</v>
      </c>
      <c r="E591">
        <v>117.85</v>
      </c>
      <c r="F591">
        <v>-32.15</v>
      </c>
      <c r="G591">
        <v>-2.15</v>
      </c>
      <c r="H591">
        <v>0</v>
      </c>
      <c r="L591" s="1"/>
    </row>
    <row r="592" spans="1:12" hidden="1">
      <c r="A592">
        <v>400886</v>
      </c>
      <c r="B592" t="s">
        <v>173</v>
      </c>
      <c r="C592" s="1">
        <v>42983</v>
      </c>
      <c r="D592">
        <v>9</v>
      </c>
      <c r="E592">
        <v>14.8</v>
      </c>
      <c r="F592">
        <v>5.8</v>
      </c>
      <c r="G592">
        <v>4</v>
      </c>
      <c r="H592">
        <v>3.1</v>
      </c>
      <c r="L592" s="1"/>
    </row>
    <row r="593" spans="1:12" hidden="1">
      <c r="A593">
        <v>400886</v>
      </c>
      <c r="B593" t="s">
        <v>173</v>
      </c>
      <c r="C593" s="1">
        <v>42990</v>
      </c>
      <c r="D593">
        <v>120</v>
      </c>
      <c r="E593">
        <v>15.3</v>
      </c>
      <c r="F593">
        <v>-104.7</v>
      </c>
      <c r="G593">
        <v>-80.7</v>
      </c>
      <c r="H593">
        <v>-68.7</v>
      </c>
      <c r="L593" s="1"/>
    </row>
    <row r="594" spans="1:12" hidden="1">
      <c r="A594">
        <v>400886</v>
      </c>
      <c r="B594" t="s">
        <v>173</v>
      </c>
      <c r="C594" s="1">
        <v>42991</v>
      </c>
      <c r="D594">
        <v>50</v>
      </c>
      <c r="E594">
        <v>53.1</v>
      </c>
      <c r="F594">
        <v>3.1</v>
      </c>
      <c r="G594">
        <v>0</v>
      </c>
      <c r="L594" s="1"/>
    </row>
    <row r="595" spans="1:12" hidden="1">
      <c r="A595">
        <v>400886</v>
      </c>
      <c r="B595" t="s">
        <v>173</v>
      </c>
      <c r="C595" s="1">
        <v>42992</v>
      </c>
      <c r="D595">
        <v>200</v>
      </c>
      <c r="E595">
        <v>253.67</v>
      </c>
      <c r="F595">
        <v>53.67</v>
      </c>
      <c r="G595">
        <v>13.67</v>
      </c>
      <c r="H595">
        <v>0</v>
      </c>
      <c r="L595" s="1"/>
    </row>
    <row r="596" spans="1:12">
      <c r="A596">
        <v>400886</v>
      </c>
      <c r="B596" t="s">
        <v>173</v>
      </c>
      <c r="C596" s="1">
        <v>42998</v>
      </c>
      <c r="D596">
        <v>150</v>
      </c>
      <c r="E596">
        <v>37.6</v>
      </c>
      <c r="F596">
        <v>-112.4</v>
      </c>
      <c r="G596">
        <v>-82.4</v>
      </c>
      <c r="H596">
        <v>-67.400000000000006</v>
      </c>
      <c r="L596" s="1"/>
    </row>
    <row r="597" spans="1:12" hidden="1">
      <c r="A597">
        <v>400886</v>
      </c>
      <c r="B597" t="s">
        <v>173</v>
      </c>
      <c r="C597" s="1">
        <v>42999</v>
      </c>
      <c r="D597">
        <v>150</v>
      </c>
      <c r="E597">
        <v>111.28</v>
      </c>
      <c r="F597">
        <v>-38.72</v>
      </c>
      <c r="G597">
        <v>-8.7200000000000006</v>
      </c>
      <c r="H597">
        <v>0</v>
      </c>
      <c r="L597" s="1"/>
    </row>
    <row r="598" spans="1:12" hidden="1">
      <c r="A598">
        <v>400887</v>
      </c>
      <c r="B598" t="s">
        <v>174</v>
      </c>
      <c r="C598" s="1">
        <v>42996</v>
      </c>
      <c r="D598">
        <v>40</v>
      </c>
      <c r="E598">
        <v>27.5</v>
      </c>
      <c r="F598">
        <v>-12.5</v>
      </c>
      <c r="G598">
        <v>-4.5</v>
      </c>
      <c r="H598">
        <v>-0.5</v>
      </c>
      <c r="L598" s="1"/>
    </row>
    <row r="599" spans="1:12" hidden="1">
      <c r="A599">
        <v>400888</v>
      </c>
      <c r="B599" t="s">
        <v>175</v>
      </c>
      <c r="C599" s="1">
        <v>42996</v>
      </c>
      <c r="D599">
        <v>60</v>
      </c>
      <c r="E599">
        <v>42.1</v>
      </c>
      <c r="F599">
        <v>-17.899999999999999</v>
      </c>
      <c r="G599">
        <v>-5.9</v>
      </c>
      <c r="H599">
        <v>0</v>
      </c>
      <c r="L599" s="1"/>
    </row>
    <row r="600" spans="1:12" hidden="1">
      <c r="A600">
        <v>400888</v>
      </c>
      <c r="B600" t="s">
        <v>175</v>
      </c>
      <c r="C600" s="1">
        <v>42999</v>
      </c>
      <c r="D600">
        <v>0</v>
      </c>
      <c r="E600">
        <v>0</v>
      </c>
      <c r="F600">
        <v>0</v>
      </c>
      <c r="G600">
        <v>0</v>
      </c>
      <c r="L600" s="1"/>
    </row>
    <row r="601" spans="1:12">
      <c r="A601">
        <v>400888</v>
      </c>
      <c r="B601" t="s">
        <v>175</v>
      </c>
      <c r="C601" s="1">
        <v>42999</v>
      </c>
      <c r="D601">
        <v>0</v>
      </c>
      <c r="E601">
        <v>57.53</v>
      </c>
      <c r="F601">
        <v>57.53</v>
      </c>
      <c r="G601">
        <f>57.53-36</f>
        <v>21.53</v>
      </c>
      <c r="H601">
        <f>57.53-39</f>
        <v>18.53</v>
      </c>
      <c r="L601" s="1"/>
    </row>
    <row r="602" spans="1:12">
      <c r="A602" s="3">
        <v>405006</v>
      </c>
      <c r="B602" s="3" t="s">
        <v>176</v>
      </c>
      <c r="C602" s="5">
        <v>42977</v>
      </c>
      <c r="D602" s="3">
        <v>450</v>
      </c>
      <c r="E602" s="3">
        <v>296.83</v>
      </c>
      <c r="F602" s="3">
        <v>-153.16999999999999</v>
      </c>
      <c r="G602" s="3">
        <v>-63.17</v>
      </c>
      <c r="H602" s="3">
        <v>-18.170000000000002</v>
      </c>
      <c r="L602" s="1"/>
    </row>
    <row r="603" spans="1:12">
      <c r="A603" s="3">
        <v>405006</v>
      </c>
      <c r="B603" s="3" t="s">
        <v>176</v>
      </c>
      <c r="C603" s="5">
        <v>42984</v>
      </c>
      <c r="D603" s="3">
        <v>150</v>
      </c>
      <c r="E603" s="3">
        <v>89.35</v>
      </c>
      <c r="F603" s="3">
        <v>-60.65</v>
      </c>
      <c r="G603" s="3">
        <v>-30.65</v>
      </c>
      <c r="H603" s="3">
        <v>-15.65</v>
      </c>
      <c r="L603" s="1"/>
    </row>
    <row r="604" spans="1:12" hidden="1">
      <c r="A604">
        <v>405006</v>
      </c>
      <c r="B604" t="s">
        <v>176</v>
      </c>
      <c r="C604" s="1">
        <v>42985</v>
      </c>
      <c r="D604">
        <v>100</v>
      </c>
      <c r="E604">
        <v>60.49</v>
      </c>
      <c r="F604">
        <v>-39.51</v>
      </c>
      <c r="G604">
        <v>-19.510000000000002</v>
      </c>
      <c r="H604">
        <v>-9.51</v>
      </c>
      <c r="L604" s="1"/>
    </row>
    <row r="605" spans="1:12" hidden="1">
      <c r="A605">
        <v>405006</v>
      </c>
      <c r="B605" t="s">
        <v>176</v>
      </c>
      <c r="C605" s="1">
        <v>42990</v>
      </c>
      <c r="D605">
        <v>300</v>
      </c>
      <c r="E605">
        <v>0</v>
      </c>
      <c r="F605">
        <v>-300</v>
      </c>
      <c r="G605">
        <v>-240</v>
      </c>
      <c r="H605">
        <v>-210</v>
      </c>
      <c r="L605" s="1"/>
    </row>
    <row r="606" spans="1:12">
      <c r="A606" s="3">
        <v>405006</v>
      </c>
      <c r="B606" s="3" t="s">
        <v>176</v>
      </c>
      <c r="C606" s="5">
        <v>42991</v>
      </c>
      <c r="D606" s="3">
        <v>200</v>
      </c>
      <c r="E606" s="3">
        <v>292.94</v>
      </c>
      <c r="F606" s="3">
        <v>92.94</v>
      </c>
      <c r="G606" s="3">
        <v>52.94</v>
      </c>
      <c r="H606" s="3">
        <v>32.94</v>
      </c>
      <c r="L606" s="1"/>
    </row>
    <row r="607" spans="1:12" hidden="1">
      <c r="A607">
        <v>405006</v>
      </c>
      <c r="B607" t="s">
        <v>176</v>
      </c>
      <c r="C607" s="1">
        <v>42992</v>
      </c>
      <c r="D607">
        <v>300</v>
      </c>
      <c r="E607">
        <v>146.88</v>
      </c>
      <c r="F607">
        <v>-153.12</v>
      </c>
      <c r="G607">
        <v>-93.12</v>
      </c>
      <c r="H607">
        <v>-63.12</v>
      </c>
      <c r="L607" s="1"/>
    </row>
    <row r="608" spans="1:12" hidden="1">
      <c r="A608">
        <v>405006</v>
      </c>
      <c r="B608" t="s">
        <v>176</v>
      </c>
      <c r="C608" s="1">
        <v>42997</v>
      </c>
      <c r="D608">
        <v>150</v>
      </c>
      <c r="E608">
        <v>0</v>
      </c>
      <c r="F608">
        <v>-150</v>
      </c>
      <c r="G608">
        <v>-120</v>
      </c>
      <c r="H608">
        <v>-105</v>
      </c>
      <c r="L608" s="1"/>
    </row>
    <row r="609" spans="1:12">
      <c r="A609" s="3">
        <v>405006</v>
      </c>
      <c r="B609" s="3" t="s">
        <v>176</v>
      </c>
      <c r="C609" s="5">
        <v>42999</v>
      </c>
      <c r="D609" s="3">
        <v>150</v>
      </c>
      <c r="E609" s="3">
        <v>88.94</v>
      </c>
      <c r="F609" s="3">
        <v>-61.06</v>
      </c>
      <c r="G609" s="3">
        <v>-31.06</v>
      </c>
      <c r="H609" s="3">
        <v>-16.059999999999999</v>
      </c>
      <c r="L609" s="1"/>
    </row>
    <row r="612" spans="1:12">
      <c r="C612" t="s">
        <v>181</v>
      </c>
    </row>
    <row r="613" spans="1:12">
      <c r="C613" s="1">
        <v>42979</v>
      </c>
    </row>
    <row r="614" spans="1:12">
      <c r="C614" s="1">
        <v>42980</v>
      </c>
    </row>
    <row r="615" spans="1:12">
      <c r="C615" s="1">
        <v>42985</v>
      </c>
    </row>
    <row r="616" spans="1:12">
      <c r="C616" s="1">
        <v>42990</v>
      </c>
    </row>
    <row r="617" spans="1:12">
      <c r="C617" s="1">
        <v>42992</v>
      </c>
    </row>
    <row r="618" spans="1:12">
      <c r="C618" s="1">
        <v>42993</v>
      </c>
    </row>
    <row r="619" spans="1:12">
      <c r="C619" s="1">
        <v>42996</v>
      </c>
    </row>
    <row r="620" spans="1:12">
      <c r="C620" s="1">
        <v>42997</v>
      </c>
    </row>
  </sheetData>
  <autoFilter ref="A1:K609">
    <filterColumn colId="2">
      <filters>
        <dateGroupItem year="2017" month="8" dateTimeGrouping="month"/>
        <dateGroupItem year="2017" month="9" day="4" dateTimeGrouping="day"/>
        <dateGroupItem year="2017" month="9" day="5" dateTimeGrouping="day"/>
        <dateGroupItem year="2017" month="9" day="6" dateTimeGrouping="day"/>
        <dateGroupItem year="2017" month="9" day="8" dateTimeGrouping="day"/>
        <dateGroupItem year="2017" month="9" day="9" dateTimeGrouping="day"/>
        <dateGroupItem year="2017" month="9" day="11" dateTimeGrouping="day"/>
        <dateGroupItem year="2017" month="9" day="13" dateTimeGrouping="day"/>
        <dateGroupItem year="2017" month="9" day="16" dateTimeGrouping="day"/>
        <dateGroupItem year="2017" month="9" day="20" dateTimeGrouping="day"/>
        <dateGroupItem year="2017" month="9" day="21" dateTimeGrouping="day"/>
        <dateGroupItem year="2017" month="9" day="22" dateTimeGrouping="day"/>
        <dateGroupItem year="2017" month="9" day="23" dateTimeGrouping="day"/>
        <dateGroupItem year="2017" month="9" day="25" dateTimeGrouping="day"/>
      </filters>
    </filterColumn>
    <filterColumn colId="3">
      <filters>
        <filter val="0"/>
        <filter val="100"/>
        <filter val="120"/>
        <filter val="130"/>
        <filter val="140"/>
        <filter val="150"/>
        <filter val="180"/>
        <filter val="200"/>
        <filter val="250"/>
        <filter val="300"/>
        <filter val="35"/>
        <filter val="40"/>
        <filter val="400"/>
        <filter val="45"/>
        <filter val="450"/>
        <filter val="50"/>
        <filter val="500"/>
        <filter val="543"/>
        <filter val="60"/>
        <filter val="600"/>
        <filter val="70"/>
        <filter val="75"/>
        <filter val="80"/>
        <filter val="800"/>
        <filter val="90"/>
      </filters>
    </filterColumn>
    <filterColumn colId="6">
      <customFilters>
        <customFilter operator="notEqual" val="0"/>
      </customFilters>
    </filterColumn>
    <filterColumn colId="7">
      <customFilters>
        <customFilter operator="notEqual" val="0"/>
      </customFilters>
    </filterColumn>
  </autoFilter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prenotsac20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Serenella</dc:creator>
  <cp:lastModifiedBy>Serenella</cp:lastModifiedBy>
  <cp:lastPrinted>2017-11-07T09:29:16Z</cp:lastPrinted>
  <dcterms:created xsi:type="dcterms:W3CDTF">2017-11-06T16:17:30Z</dcterms:created>
  <dcterms:modified xsi:type="dcterms:W3CDTF">2017-11-07T10:02:44Z</dcterms:modified>
</cp:coreProperties>
</file>