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" windowWidth="11340" windowHeight="6540"/>
  </bookViews>
  <sheets>
    <sheet name="Foglio2" sheetId="2" r:id="rId1"/>
    <sheet name="Foglio3" sheetId="3" r:id="rId2"/>
  </sheets>
  <definedNames>
    <definedName name="_xlnm._FilterDatabase" localSheetId="0" hidden="1">Foglio2!$A$61:$T$664</definedName>
  </definedNames>
  <calcPr calcId="125725"/>
</workbook>
</file>

<file path=xl/calcChain.xml><?xml version="1.0" encoding="utf-8"?>
<calcChain xmlns="http://schemas.openxmlformats.org/spreadsheetml/2006/main">
  <c r="L480" i="2"/>
  <c r="L68"/>
  <c r="L551"/>
  <c r="L558"/>
  <c r="L560"/>
  <c r="L565"/>
  <c r="L569"/>
  <c r="L575"/>
  <c r="L580"/>
  <c r="L582"/>
  <c r="L585"/>
  <c r="L586"/>
  <c r="L589"/>
  <c r="L591"/>
  <c r="L594"/>
  <c r="L600"/>
  <c r="L604"/>
  <c r="L609"/>
  <c r="L613"/>
  <c r="L615"/>
  <c r="L619"/>
  <c r="L621"/>
  <c r="L630"/>
  <c r="L633"/>
  <c r="L639"/>
  <c r="L641"/>
  <c r="L648"/>
  <c r="L650"/>
  <c r="L653"/>
  <c r="L663"/>
  <c r="L385"/>
  <c r="L377"/>
  <c r="L373"/>
  <c r="L369"/>
  <c r="L365"/>
  <c r="L362"/>
  <c r="L359"/>
  <c r="L358"/>
  <c r="L354"/>
  <c r="L347"/>
  <c r="L339"/>
  <c r="L337"/>
  <c r="L335"/>
  <c r="L330"/>
  <c r="L328"/>
  <c r="L322"/>
  <c r="L319"/>
  <c r="L317"/>
  <c r="L315"/>
  <c r="L312"/>
  <c r="L311"/>
  <c r="L309"/>
  <c r="L304"/>
  <c r="L300"/>
  <c r="L298"/>
  <c r="L296"/>
  <c r="L292"/>
  <c r="L290"/>
  <c r="L283"/>
  <c r="L281"/>
  <c r="L279"/>
  <c r="L278"/>
  <c r="L277"/>
  <c r="L273"/>
  <c r="L267"/>
  <c r="L264"/>
  <c r="L260"/>
  <c r="L258"/>
  <c r="L256"/>
  <c r="L254"/>
  <c r="L250"/>
  <c r="L242"/>
  <c r="L238"/>
  <c r="L236"/>
  <c r="L233"/>
  <c r="L231"/>
  <c r="L229"/>
  <c r="L228"/>
  <c r="L224"/>
  <c r="L223"/>
  <c r="L220"/>
  <c r="L217"/>
  <c r="L216"/>
  <c r="L213"/>
  <c r="L211"/>
  <c r="L208"/>
  <c r="L206"/>
  <c r="L201"/>
  <c r="L196"/>
  <c r="L190"/>
  <c r="L187"/>
  <c r="L183"/>
  <c r="L176"/>
  <c r="L171"/>
  <c r="L167"/>
  <c r="L165"/>
  <c r="L163"/>
  <c r="L161"/>
  <c r="L158"/>
  <c r="L153"/>
  <c r="L150"/>
  <c r="L145"/>
  <c r="L144"/>
  <c r="L141"/>
  <c r="L137"/>
  <c r="L133"/>
  <c r="L126"/>
  <c r="L121"/>
  <c r="L116"/>
  <c r="L114"/>
  <c r="L112"/>
  <c r="L110"/>
  <c r="L109"/>
  <c r="L105"/>
  <c r="L101"/>
  <c r="L96"/>
  <c r="L90"/>
  <c r="L88"/>
  <c r="L85"/>
  <c r="L77"/>
  <c r="L73"/>
  <c r="L70"/>
  <c r="M546"/>
  <c r="K546"/>
  <c r="L549" s="1"/>
  <c r="L520"/>
  <c r="M423"/>
  <c r="M301"/>
  <c r="M252"/>
  <c r="L656"/>
  <c r="L657"/>
  <c r="L658"/>
  <c r="L659"/>
  <c r="L660"/>
  <c r="L655"/>
  <c r="L654"/>
  <c r="L646"/>
  <c r="L645"/>
  <c r="L643"/>
  <c r="L636"/>
  <c r="L635"/>
  <c r="L634"/>
  <c r="L631"/>
  <c r="L168"/>
  <c r="L74"/>
  <c r="L71"/>
  <c r="L624"/>
  <c r="L623"/>
  <c r="L622"/>
  <c r="L595"/>
  <c r="L577"/>
  <c r="L576"/>
  <c r="L557"/>
  <c r="L556"/>
  <c r="L545"/>
  <c r="L544"/>
  <c r="L541"/>
  <c r="L538"/>
  <c r="L535"/>
  <c r="L534"/>
  <c r="L532"/>
  <c r="L531"/>
  <c r="L529"/>
  <c r="L523"/>
  <c r="L522"/>
  <c r="L518"/>
  <c r="L512"/>
  <c r="L511"/>
  <c r="L509"/>
  <c r="L508"/>
  <c r="L507"/>
  <c r="L506"/>
  <c r="L502"/>
  <c r="L498"/>
  <c r="L497"/>
  <c r="L496"/>
  <c r="L495"/>
  <c r="L494"/>
  <c r="L492"/>
  <c r="L484"/>
  <c r="L482"/>
  <c r="L475"/>
  <c r="L474"/>
  <c r="L473"/>
  <c r="L470"/>
  <c r="L469"/>
  <c r="L468"/>
  <c r="L466"/>
  <c r="L465"/>
  <c r="L463"/>
  <c r="L462"/>
  <c r="L460"/>
  <c r="L457"/>
  <c r="L450"/>
  <c r="L449"/>
  <c r="L448"/>
  <c r="L447"/>
  <c r="L445"/>
  <c r="L442"/>
  <c r="L441"/>
  <c r="L440"/>
  <c r="L439"/>
  <c r="L438"/>
  <c r="L437"/>
  <c r="L433"/>
  <c r="L431"/>
  <c r="L430"/>
  <c r="L429"/>
  <c r="L428"/>
  <c r="L426"/>
  <c r="L425"/>
  <c r="L422"/>
  <c r="L421"/>
  <c r="L419"/>
  <c r="L418"/>
  <c r="L414"/>
  <c r="L411"/>
  <c r="L409"/>
  <c r="L408"/>
  <c r="L406"/>
  <c r="L405"/>
  <c r="L402"/>
  <c r="L400"/>
  <c r="L399"/>
  <c r="L397"/>
  <c r="L393"/>
  <c r="L389"/>
  <c r="L388"/>
  <c r="L387"/>
  <c r="L356"/>
  <c r="L355"/>
  <c r="L351"/>
  <c r="L350"/>
  <c r="L349"/>
  <c r="L348"/>
  <c r="L343"/>
  <c r="L341"/>
  <c r="L331"/>
  <c r="L313"/>
  <c r="L305"/>
  <c r="L294"/>
  <c r="L293"/>
  <c r="L287"/>
  <c r="L286"/>
  <c r="L285"/>
  <c r="L284"/>
  <c r="L270"/>
  <c r="L269"/>
  <c r="L268"/>
  <c r="L261"/>
  <c r="L251"/>
  <c r="L209"/>
  <c r="L203"/>
  <c r="L202"/>
  <c r="L197"/>
  <c r="L192"/>
  <c r="L191"/>
  <c r="L188"/>
  <c r="L185"/>
  <c r="L184"/>
  <c r="L180"/>
  <c r="L179"/>
  <c r="L178"/>
  <c r="L173"/>
  <c r="L172"/>
  <c r="L169"/>
  <c r="L159"/>
  <c r="L156"/>
  <c r="L155"/>
  <c r="L154"/>
  <c r="L151"/>
  <c r="L146"/>
  <c r="L142"/>
  <c r="L135"/>
  <c r="L134"/>
  <c r="L122"/>
  <c r="L119"/>
  <c r="L118"/>
  <c r="L117"/>
</calcChain>
</file>

<file path=xl/sharedStrings.xml><?xml version="1.0" encoding="utf-8"?>
<sst xmlns="http://schemas.openxmlformats.org/spreadsheetml/2006/main" count="3225" uniqueCount="1191">
  <si>
    <t>PRIMA COMUNICAZIONE</t>
  </si>
  <si>
    <t xml:space="preserve">VARIAZIONI SUCCESSIVE </t>
  </si>
  <si>
    <t>Ragione Sociale</t>
  </si>
  <si>
    <t>partita iva</t>
  </si>
  <si>
    <t>indirizzo</t>
  </si>
  <si>
    <t>comune</t>
  </si>
  <si>
    <t>CAP</t>
  </si>
  <si>
    <t>PROV.</t>
  </si>
  <si>
    <t>Opzione 2 - Filiera:</t>
  </si>
  <si>
    <t>C.U.A.A. / codice fiscale</t>
  </si>
  <si>
    <t>PIANO ANNUALE DI PRODUZIONE (PAP) PER LE ATTIVITA' DI CONTROLLO AI SENSI DELLA L.R. 12/2001 - MARCHIO QV</t>
  </si>
  <si>
    <t>Tipologia Operatore:____________________________</t>
  </si>
  <si>
    <t>preventivo</t>
  </si>
  <si>
    <t>RICHIEDENTE LA CONCESSIONE DEL MARCHIO/CAPOFILIERA</t>
  </si>
  <si>
    <t>luogo, data</t>
  </si>
  <si>
    <t>firma del rappresentante legale</t>
  </si>
  <si>
    <t>QUADRO B - STABILIMENTI DI TRASFORMAZIONE/CONFEZIONAMENTO</t>
  </si>
  <si>
    <t>QUADRO A -PRODUZIONE PRIMARIA</t>
  </si>
  <si>
    <t>Aziende Agricole</t>
  </si>
  <si>
    <t xml:space="preserve"> </t>
  </si>
  <si>
    <t>Superficie totale aziendale SAU (ha)</t>
  </si>
  <si>
    <t>Superficie aziendale destinata alla coltura oggetto di certificazione  QV (ha)</t>
  </si>
  <si>
    <t>varietà</t>
  </si>
  <si>
    <t>socio (SI / NO)</t>
  </si>
  <si>
    <t>coltura [1]</t>
  </si>
  <si>
    <t>codice identificativo</t>
  </si>
  <si>
    <t>P.IVA</t>
  </si>
  <si>
    <t>Prodotto</t>
  </si>
  <si>
    <t>Socio (SI/NO)</t>
  </si>
  <si>
    <t>Opzione 1 - Operatore Singolo (compilare esclusivamente la tabella applicabile):</t>
  </si>
  <si>
    <t>Ragione Sociale [1]</t>
  </si>
  <si>
    <t>indirizzo [2]</t>
  </si>
  <si>
    <t>Produzione prevista [3]</t>
  </si>
  <si>
    <t>inizio raccolta [4]</t>
  </si>
  <si>
    <t xml:space="preserve">fine raccolta [4] </t>
  </si>
  <si>
    <t>Ragione Sociale [1] [5]</t>
  </si>
  <si>
    <t>indirizzo [A]</t>
  </si>
  <si>
    <t>Inizio produzione [B]</t>
  </si>
  <si>
    <t>fine produzione [B]</t>
  </si>
  <si>
    <t xml:space="preserve">Categoria di operatore </t>
  </si>
  <si>
    <t>Categoria di operatore [C]</t>
  </si>
  <si>
    <t>2017 - 2018</t>
  </si>
  <si>
    <t>00190690263</t>
  </si>
  <si>
    <t>Cantina di Conegliano e Vittorio Veneto Sac</t>
  </si>
  <si>
    <t>Via Del Campardo, 3</t>
  </si>
  <si>
    <t>Vittorio Veneto</t>
  </si>
  <si>
    <t>TV</t>
  </si>
  <si>
    <t>LPGBNR56S03M089W</t>
  </si>
  <si>
    <t>00474970266</t>
  </si>
  <si>
    <t>ALPAGO BERNARDINO</t>
  </si>
  <si>
    <t>VIA MARGOGNE 27</t>
  </si>
  <si>
    <t xml:space="preserve">VITTORIO VENETO </t>
  </si>
  <si>
    <t>UVA DA VINO</t>
  </si>
  <si>
    <t>LPGLVI54M09M089F</t>
  </si>
  <si>
    <t>03065930269</t>
  </si>
  <si>
    <t>ALPAGO LIVIO</t>
  </si>
  <si>
    <t>VIA VITTORIO VENETO 37</t>
  </si>
  <si>
    <t xml:space="preserve">COLLE UMBERTO </t>
  </si>
  <si>
    <t>LPGMLN67E64M089V</t>
  </si>
  <si>
    <t>03403630266</t>
  </si>
  <si>
    <t>ALPAGO MARILENA</t>
  </si>
  <si>
    <t>VIA CAMPION 22</t>
  </si>
  <si>
    <t>LPGTCS33M31C848V</t>
  </si>
  <si>
    <t>02223220266</t>
  </si>
  <si>
    <t>ALPAGO TARCISIO</t>
  </si>
  <si>
    <t>VIA ISONZO 63</t>
  </si>
  <si>
    <t>RMLMLL51A45C848X</t>
  </si>
  <si>
    <t>03707900266</t>
  </si>
  <si>
    <t>ARMELLIN MIRELLA</t>
  </si>
  <si>
    <t>VIALE DEL LAVORO 16</t>
  </si>
  <si>
    <t>BSSBBR63A65M089Y</t>
  </si>
  <si>
    <t>03451220267</t>
  </si>
  <si>
    <t>VIA CAL GRANDE 30</t>
  </si>
  <si>
    <t>03397670260</t>
  </si>
  <si>
    <t>AZ.AGR.BELVEDERE S.S.</t>
  </si>
  <si>
    <t>VIA S.S. TRINITA' 105</t>
  </si>
  <si>
    <t>AZ.AGR.RIO FONTANE SAS DI FUSELLI M.E C.</t>
  </si>
  <si>
    <t>VIA PESCHIERA,12</t>
  </si>
  <si>
    <t>03662140262</t>
  </si>
  <si>
    <t>PIAZZA GIOVANNI XXIII, 3</t>
  </si>
  <si>
    <t>01712430261</t>
  </si>
  <si>
    <t>VIA MARGOGNE 39</t>
  </si>
  <si>
    <t>03530380264</t>
  </si>
  <si>
    <t>VIA CAMPION 20</t>
  </si>
  <si>
    <t>03452610268</t>
  </si>
  <si>
    <t>SOC.AGR.GAVA DI GAVA CLAUDIO E LIVIO S.S</t>
  </si>
  <si>
    <t>VIA PIGATTI 25</t>
  </si>
  <si>
    <t>03274490261</t>
  </si>
  <si>
    <t>SOC.AGR.TERRAGLIO DI DE LUCA A. E T. S.S</t>
  </si>
  <si>
    <t>VIA GAZIOL 11</t>
  </si>
  <si>
    <t>VITTORIO VENETO</t>
  </si>
  <si>
    <t>CH ATTO DOCG</t>
  </si>
  <si>
    <t>SOC.AGR.ALTOE' SNC</t>
  </si>
  <si>
    <t>PTG ATTO DOCG</t>
  </si>
  <si>
    <t>PTB ATTO DOCG</t>
  </si>
  <si>
    <t>PROSECCO DOC TV</t>
  </si>
  <si>
    <t>PROSECCO DOCG</t>
  </si>
  <si>
    <t>MERLOT MT</t>
  </si>
  <si>
    <t>SAUVIGNON MT</t>
  </si>
  <si>
    <t>COLLE UMBERTO</t>
  </si>
  <si>
    <t>PC DOCG RIVE</t>
  </si>
  <si>
    <t>AZ.AGR.RIVA NES S.S.</t>
  </si>
  <si>
    <t xml:space="preserve">SAN PIETRO DI FELETTO </t>
  </si>
  <si>
    <t xml:space="preserve">CONEGLIANO </t>
  </si>
  <si>
    <t>MANZONI B. MT</t>
  </si>
  <si>
    <t>GLERA M.T.</t>
  </si>
  <si>
    <t>BIANCHE TAVOLA</t>
  </si>
  <si>
    <t>CH ATTO DOC TV</t>
  </si>
  <si>
    <t>SOC.AGR.STEFANO DA ROS E C. S.S.</t>
  </si>
  <si>
    <t>CABERNET S. MT</t>
  </si>
  <si>
    <t>AZ.AGR.RAFAEL DI BASSO BARBARA</t>
  </si>
  <si>
    <t>CABERNET F. MT</t>
  </si>
  <si>
    <t>PC DOCG COMPL.</t>
  </si>
  <si>
    <t>0623830262</t>
  </si>
  <si>
    <t xml:space="preserve">ISTRANA </t>
  </si>
  <si>
    <t>VIA DEI PASCOLI 15</t>
  </si>
  <si>
    <t>ALTOE' CLAUDIO</t>
  </si>
  <si>
    <t>LTACLD60P01M089P</t>
  </si>
  <si>
    <t>04441260264</t>
  </si>
  <si>
    <t>VIA MONTE GRAPPA 1</t>
  </si>
  <si>
    <t>AZ.AGR.LE MASIERE S.S. SOC.AGR.</t>
  </si>
  <si>
    <t>04724500261</t>
  </si>
  <si>
    <t>Via Marco Polo, 10</t>
  </si>
  <si>
    <t>AZ.AGR.ERRERA SOC.SEMPLICE</t>
  </si>
  <si>
    <t>05104080287</t>
  </si>
  <si>
    <t>VIA S.GIUSEPPE 4</t>
  </si>
  <si>
    <t>BALDASSAR AMPELIO</t>
  </si>
  <si>
    <t>BLDMPL63P13M089L</t>
  </si>
  <si>
    <t>02237790262</t>
  </si>
  <si>
    <t>VIA E. TOTI 46</t>
  </si>
  <si>
    <t>BACCICHETTI TIZIANO &amp; F.LLO S.S.</t>
  </si>
  <si>
    <t>0753630268</t>
  </si>
  <si>
    <t>VIA C. BATTISTI 12/B</t>
  </si>
  <si>
    <t>BOZZON CRISTINA</t>
  </si>
  <si>
    <t>BZZCST61A67M089H</t>
  </si>
  <si>
    <t>03309860264</t>
  </si>
  <si>
    <t>VIA ROMA 24/2</t>
  </si>
  <si>
    <t>BERNARDI LUCIANO</t>
  </si>
  <si>
    <t>BRNLCN39T05L407Q</t>
  </si>
  <si>
    <t>GLERA MT 250</t>
  </si>
  <si>
    <t>02443710278</t>
  </si>
  <si>
    <t>Via Savallon 109/A</t>
  </si>
  <si>
    <t>BARZOTTO MARIA TERESA</t>
  </si>
  <si>
    <t>BRZMTR60H47M089W</t>
  </si>
  <si>
    <t>VIA STRADELLA 7</t>
  </si>
  <si>
    <t>BAREL RAFFAELE</t>
  </si>
  <si>
    <t>BRLRFL64A02M089Z</t>
  </si>
  <si>
    <t>01177090261</t>
  </si>
  <si>
    <t>03468310267</t>
  </si>
  <si>
    <t>VIA COILSOLA 12</t>
  </si>
  <si>
    <t>BINO NATALINA</t>
  </si>
  <si>
    <t>BNINLN55M53D506L</t>
  </si>
  <si>
    <t>BIANCO VENETO</t>
  </si>
  <si>
    <t>VERDISO C.T.</t>
  </si>
  <si>
    <t>VIA DEL CAMPARDO 23</t>
  </si>
  <si>
    <t>BUFFONI PIERCARLO</t>
  </si>
  <si>
    <t>BFFPCR70E22C957D</t>
  </si>
  <si>
    <t>VIA S. GIUSEPPE 40</t>
  </si>
  <si>
    <t>BORSOI RENATO</t>
  </si>
  <si>
    <t>BRSRNT46D06M089I</t>
  </si>
  <si>
    <t>VIA U.LA MALFA 6</t>
  </si>
  <si>
    <t>BERNARDI SERENELLA</t>
  </si>
  <si>
    <t>BRNSNL63A48M089O</t>
  </si>
  <si>
    <t>03332060262</t>
  </si>
  <si>
    <t>03682740265</t>
  </si>
  <si>
    <t>00821340262</t>
  </si>
  <si>
    <t>01924990268</t>
  </si>
  <si>
    <t>VIA BATTISTI 69</t>
  </si>
  <si>
    <t>BARONIO ROLANDO</t>
  </si>
  <si>
    <t>BRNRND66C15M089D</t>
  </si>
  <si>
    <t>04131190268</t>
  </si>
  <si>
    <t>VIA LA STRADELLA 21</t>
  </si>
  <si>
    <t>BORTOLUZZI FERRUCCIO</t>
  </si>
  <si>
    <t>BRTFRC64E19M089I</t>
  </si>
  <si>
    <t>02262260264</t>
  </si>
  <si>
    <t>VIA SAN PANCRAZIO 26</t>
  </si>
  <si>
    <t>BETTO ANGELO</t>
  </si>
  <si>
    <t>BTTNGL40D04M089J</t>
  </si>
  <si>
    <t>Via Mascagni 71</t>
  </si>
  <si>
    <t>BACCICHETTI MIRCO</t>
  </si>
  <si>
    <t>BCCMRC65E23M089F</t>
  </si>
  <si>
    <t>01316260262</t>
  </si>
  <si>
    <t>03666090265</t>
  </si>
  <si>
    <t>VIA MANZANA 14</t>
  </si>
  <si>
    <t>DE STEFANI CATERINA</t>
  </si>
  <si>
    <t>DSTCRN58M64M089C</t>
  </si>
  <si>
    <t>VIA S.S. TRINITA' 53</t>
  </si>
  <si>
    <t>BORTOLOTTO GINO</t>
  </si>
  <si>
    <t>BRTGNI41C20C957Y</t>
  </si>
  <si>
    <t>VIA LORENZO DA PONTE 10</t>
  </si>
  <si>
    <t>CHIES LUCIANO</t>
  </si>
  <si>
    <t>CHSLCN60S04D794X</t>
  </si>
  <si>
    <t>VIA CAMERIN 7/A</t>
  </si>
  <si>
    <t>CAMERIN STEFANO</t>
  </si>
  <si>
    <t>CMRSFN66D17C957E</t>
  </si>
  <si>
    <t>VIA CAVALLA E BRUSCOLE 37/F</t>
  </si>
  <si>
    <t>CESCA FABIO</t>
  </si>
  <si>
    <t>CSCFBA70H29M089C</t>
  </si>
  <si>
    <t>VIA L. DA PONTE,13</t>
  </si>
  <si>
    <t>CHIES MARCELLO</t>
  </si>
  <si>
    <t>CHSMCL50S23D794U</t>
  </si>
  <si>
    <t>VIA CAL DE PRADE 82</t>
  </si>
  <si>
    <t>CASAGRANDE PAOLA</t>
  </si>
  <si>
    <t>CSGPLA62A57Z357V</t>
  </si>
  <si>
    <t>VIA CROVERA 51</t>
  </si>
  <si>
    <t>CHECUZ DOMENICO</t>
  </si>
  <si>
    <t>CHCDNC58R31B678M</t>
  </si>
  <si>
    <t>BIANCHE MISTE</t>
  </si>
  <si>
    <t>VIA CROVERA 47</t>
  </si>
  <si>
    <t>CHECUZ GIOBATTA</t>
  </si>
  <si>
    <t>CHCGTT52A14B678U</t>
  </si>
  <si>
    <t>VIA DEL COLLE 4</t>
  </si>
  <si>
    <t>CASAGRANDE DANILO</t>
  </si>
  <si>
    <t>CSGDNL51M07M089H</t>
  </si>
  <si>
    <t>VIA LUGHERA 3</t>
  </si>
  <si>
    <t>CASAGRANDE RENATA</t>
  </si>
  <si>
    <t>CSGRNT46H53B678Y</t>
  </si>
  <si>
    <t>VIA CAL DI MEZZO 11</t>
  </si>
  <si>
    <t>CENEDESE ELIO</t>
  </si>
  <si>
    <t>CNDLEI47C19M089I</t>
  </si>
  <si>
    <t>VIA MARCORA' 111</t>
  </si>
  <si>
    <t>CASAGRANDE GIOVANNI BATTISTA</t>
  </si>
  <si>
    <t>CSGGNN50L26C957A</t>
  </si>
  <si>
    <t>VIA PIAVE 1</t>
  </si>
  <si>
    <t>ANDREETTA ERMENEGILDA</t>
  </si>
  <si>
    <t>NDRRNG52L63E588U</t>
  </si>
  <si>
    <t>VIA SILE 2</t>
  </si>
  <si>
    <t>CARLET GIULIO</t>
  </si>
  <si>
    <t>CRLGLI46M13I382J</t>
  </si>
  <si>
    <t>VIA SANTE CANCIAN 11/A</t>
  </si>
  <si>
    <t>CARPENE' ELENA</t>
  </si>
  <si>
    <t>CRPLNE66R51M089G</t>
  </si>
  <si>
    <t>VIA MASCAGNI 1/b</t>
  </si>
  <si>
    <t>COROCHER FORTUNATO</t>
  </si>
  <si>
    <t>CRCFTN32R21M089Q</t>
  </si>
  <si>
    <t>VIA COL DI LANA  60</t>
  </si>
  <si>
    <t>CAMERIN MARGHERITA</t>
  </si>
  <si>
    <t>CMRMGH59R58M089Z</t>
  </si>
  <si>
    <t>VIA ROMA  1</t>
  </si>
  <si>
    <t>CARLET FORTUNATA</t>
  </si>
  <si>
    <t>CRLFTN56C46M089N</t>
  </si>
  <si>
    <t>VIA COSTA ALTA 32</t>
  </si>
  <si>
    <t>COLLODEL MAURIZIO</t>
  </si>
  <si>
    <t>CLLMRZ63A18C957T</t>
  </si>
  <si>
    <t>Via Antonio Gardin, 55</t>
  </si>
  <si>
    <t>BORSOI GIACOMINO</t>
  </si>
  <si>
    <t>BRSGMN65B07M089P</t>
  </si>
  <si>
    <t>VIA L. DA VINCI, 7</t>
  </si>
  <si>
    <t>BOZZON MASSIMO</t>
  </si>
  <si>
    <t>BZZMSM71A05M089C</t>
  </si>
  <si>
    <t>VIA REDIPUGLIA 24</t>
  </si>
  <si>
    <t>BATTISTELLA FRANCESCO</t>
  </si>
  <si>
    <t>BTTFNC78T30F443Y</t>
  </si>
  <si>
    <t>VIA COSTA RIVE 80</t>
  </si>
  <si>
    <t>BATTISTIN EMANUELE</t>
  </si>
  <si>
    <t>BTTMNL66R21M089T</t>
  </si>
  <si>
    <t>VIALE DANTE ALIGHIERI 131</t>
  </si>
  <si>
    <t>BUFFONI ROBERTO</t>
  </si>
  <si>
    <t>BFFRRT45B12C848W</t>
  </si>
  <si>
    <t>VIA SAN PANCRAZIO 22</t>
  </si>
  <si>
    <t>BRAIDO RENZO</t>
  </si>
  <si>
    <t>BRDRNZ64S13M089L</t>
  </si>
  <si>
    <t>VIA F.LLI SALVADOR 26</t>
  </si>
  <si>
    <t>BRAIDO GIORGIO</t>
  </si>
  <si>
    <t>BRDGRG43S04C848R</t>
  </si>
  <si>
    <t>VIA INTERNA,31</t>
  </si>
  <si>
    <t>BETTAREL ALBERTO</t>
  </si>
  <si>
    <t>BTTLRT50D09B678Y</t>
  </si>
  <si>
    <t>VIA SANTE CANCIAN 19</t>
  </si>
  <si>
    <t>BASSO ADRIANO</t>
  </si>
  <si>
    <t>BSSDRN57P21H843M</t>
  </si>
  <si>
    <t>VIA DEI CASALI 2</t>
  </si>
  <si>
    <t>AZ.AGR.DRIADI DI BALDASSAR SERGIO E C.</t>
  </si>
  <si>
    <t>VIA CAL DE LIVERA 37/2</t>
  </si>
  <si>
    <t>BACCICHETTI ADRIANO</t>
  </si>
  <si>
    <t>BCCDRN79L13M089H</t>
  </si>
  <si>
    <t>VIA SBRAITE 16</t>
  </si>
  <si>
    <t>BIASI LORIS</t>
  </si>
  <si>
    <t>BSILRS76B07C957D</t>
  </si>
  <si>
    <t>VIA MONTELLO 48</t>
  </si>
  <si>
    <t>BOTTEON GIANPIETRO</t>
  </si>
  <si>
    <t>BTTGPT58E29M089A</t>
  </si>
  <si>
    <t>VIA PIAI 53</t>
  </si>
  <si>
    <t>BRAIDO LUCIANO</t>
  </si>
  <si>
    <t>BRDLCN60M03M089F</t>
  </si>
  <si>
    <t>VIA MARCORA' 107</t>
  </si>
  <si>
    <t>RIZZA TERESINA</t>
  </si>
  <si>
    <t>RZZTSN42H44G508X</t>
  </si>
  <si>
    <t>VIA CAL DE LIVERA 197</t>
  </si>
  <si>
    <t>BAREL PATRIZIA</t>
  </si>
  <si>
    <t>BRLPRZ69E55M089G</t>
  </si>
  <si>
    <t>VIA MANZATO 5</t>
  </si>
  <si>
    <t>BALLARIN VALENTINO</t>
  </si>
  <si>
    <t>BLLVNT68T27M089R</t>
  </si>
  <si>
    <t>VIA MONSIGNOR F. ZOPPAS 10/A</t>
  </si>
  <si>
    <t>BOZZETTO MANUEL</t>
  </si>
  <si>
    <t>BZZMNL67C28C957C</t>
  </si>
  <si>
    <t>02145850265</t>
  </si>
  <si>
    <t>03270220266</t>
  </si>
  <si>
    <t>03261100261</t>
  </si>
  <si>
    <t>03782540268</t>
  </si>
  <si>
    <t>03278210269</t>
  </si>
  <si>
    <t>03051150260</t>
  </si>
  <si>
    <t>04353960265</t>
  </si>
  <si>
    <t>02036960264</t>
  </si>
  <si>
    <t>04432690263</t>
  </si>
  <si>
    <t>04510940267</t>
  </si>
  <si>
    <t>03114340262</t>
  </si>
  <si>
    <t>04569870266</t>
  </si>
  <si>
    <t>04598440263</t>
  </si>
  <si>
    <t>04542040268</t>
  </si>
  <si>
    <t>04515980268</t>
  </si>
  <si>
    <t>04685500268</t>
  </si>
  <si>
    <t>04859410260</t>
  </si>
  <si>
    <t>04858230263</t>
  </si>
  <si>
    <t>04883920268</t>
  </si>
  <si>
    <t>04909030266</t>
  </si>
  <si>
    <t>04033830268</t>
  </si>
  <si>
    <t>02131340263</t>
  </si>
  <si>
    <t>02310990268</t>
  </si>
  <si>
    <t>03152710277</t>
  </si>
  <si>
    <t>03999000262</t>
  </si>
  <si>
    <t>00272740267</t>
  </si>
  <si>
    <t>01885760262</t>
  </si>
  <si>
    <t>01696500261</t>
  </si>
  <si>
    <t>03256460266</t>
  </si>
  <si>
    <t>02431600267</t>
  </si>
  <si>
    <t>03829560261</t>
  </si>
  <si>
    <t>03948580265</t>
  </si>
  <si>
    <t>01207320266</t>
  </si>
  <si>
    <t>03582700260</t>
  </si>
  <si>
    <t>03968870265</t>
  </si>
  <si>
    <t>02220360263</t>
  </si>
  <si>
    <t>04288570262</t>
  </si>
  <si>
    <t>04312050265</t>
  </si>
  <si>
    <t>STRADA DEI MASERAT 13/A</t>
  </si>
  <si>
    <t>COAN CRISTINA</t>
  </si>
  <si>
    <t>CNOCST74C65C957W</t>
  </si>
  <si>
    <t>VIA PASTIN SANTIN 29   SCOMIGO</t>
  </si>
  <si>
    <t>SOC.AGR.CENEDESE SERGIO,MASSIMO E C.S.S.</t>
  </si>
  <si>
    <t>VIA MARCORA', 27</t>
  </si>
  <si>
    <t>SONEGO ANTONIO</t>
  </si>
  <si>
    <t>SNGNTN53P25C957D</t>
  </si>
  <si>
    <t>VIA FRIULI, 61</t>
  </si>
  <si>
    <t>MIRAVAL PIETRO</t>
  </si>
  <si>
    <t>MRVPTR40M27I103W</t>
  </si>
  <si>
    <t>VIA E. FERMI, 50</t>
  </si>
  <si>
    <t>BRESCACIN PAOLA</t>
  </si>
  <si>
    <t>BRSPLA62T69H843N</t>
  </si>
  <si>
    <t>PTN MT ATT DOCG</t>
  </si>
  <si>
    <t>VIA NAZIONALE 5</t>
  </si>
  <si>
    <t>ZANGRANDO ALBERTO</t>
  </si>
  <si>
    <t>ZNGLRT73P05G642Z</t>
  </si>
  <si>
    <t>VIA TERRAGLIO 11</t>
  </si>
  <si>
    <t>ZANON GIANPIETRO</t>
  </si>
  <si>
    <t>ZNNGPT54B04C848Y</t>
  </si>
  <si>
    <t>VIA VEGLIA 20</t>
  </si>
  <si>
    <t>ZANETTE STEFANO</t>
  </si>
  <si>
    <t>ZNTSFN60L24Z103A</t>
  </si>
  <si>
    <t>VIA POLONI 3/A</t>
  </si>
  <si>
    <t>AZ.AGR.TERRE D'ALTURA DI ZANETTE G.</t>
  </si>
  <si>
    <t>ZNTGLN69P21C957R</t>
  </si>
  <si>
    <t>BORGO MASOTTO 33</t>
  </si>
  <si>
    <t>ZANETTE VITTORINO</t>
  </si>
  <si>
    <t>ZNTVTR54H13B678E</t>
  </si>
  <si>
    <t>VIA MANZATO 27</t>
  </si>
  <si>
    <t>ZAMBON MAURO</t>
  </si>
  <si>
    <t>ZMBMRA75D03M089D</t>
  </si>
  <si>
    <t>VIALE ROMA 84</t>
  </si>
  <si>
    <t>ZANCHETTA LUCIA</t>
  </si>
  <si>
    <t>ZNCLCU57S55C957Q</t>
  </si>
  <si>
    <t>VIA CROVERA 17</t>
  </si>
  <si>
    <t>ZANETTE LINA</t>
  </si>
  <si>
    <t>ZNTLNI41R70H843W</t>
  </si>
  <si>
    <t>VIA DELLE FILANDE 14</t>
  </si>
  <si>
    <t>ZANETTE TIZIANO</t>
  </si>
  <si>
    <t>ZNTTZN65D13M089A</t>
  </si>
  <si>
    <t>VIA CALVARIO 14</t>
  </si>
  <si>
    <t>ZANON GENESIO</t>
  </si>
  <si>
    <t>ZNNGNS55T02C848Z</t>
  </si>
  <si>
    <t>VIA MANGESA 15/E</t>
  </si>
  <si>
    <t>VAZZOLA MAURIZIO</t>
  </si>
  <si>
    <t>VZZMRZ70S13C957D</t>
  </si>
  <si>
    <t>VIA PIANCHE 11</t>
  </si>
  <si>
    <t>VENDRAME FRANCESCO</t>
  </si>
  <si>
    <t>VNDFNC69R12M089H</t>
  </si>
  <si>
    <t>PTG ATTO DOC TV</t>
  </si>
  <si>
    <t>VIA MATTARELLA 42</t>
  </si>
  <si>
    <t>VENDRAME LUCA</t>
  </si>
  <si>
    <t>VNDLCU67R22M089P</t>
  </si>
  <si>
    <t>VIA BORGO GAVA 85/2</t>
  </si>
  <si>
    <t>VANZELLA NARCISO</t>
  </si>
  <si>
    <t>VNZNCS56A23B678X</t>
  </si>
  <si>
    <t>VIA CADORE 16</t>
  </si>
  <si>
    <t>ULIANA PAOLO</t>
  </si>
  <si>
    <t>LNUPLA55L13C992P</t>
  </si>
  <si>
    <t>VIA BARACCA 18</t>
  </si>
  <si>
    <t>ULIANA MICHELE</t>
  </si>
  <si>
    <t>LNUMHL66L03M089R</t>
  </si>
  <si>
    <t>VIA SANTE CANCIAN, 3/B</t>
  </si>
  <si>
    <t>TONON FRANCESCO</t>
  </si>
  <si>
    <t>TNNFNC55L27C957E</t>
  </si>
  <si>
    <t>VIA PUCCINI 12/8</t>
  </si>
  <si>
    <t>TACITURNO FRANCESCO</t>
  </si>
  <si>
    <t>TCTFNC60D15C848H</t>
  </si>
  <si>
    <t>VIA TIZIANO VECELLIO 13</t>
  </si>
  <si>
    <t>TONON BRUNO</t>
  </si>
  <si>
    <t>TNNBRN39A07H843K</t>
  </si>
  <si>
    <t>VIA A. DE GASPERI 24</t>
  </si>
  <si>
    <t>TOMASI ANDREA</t>
  </si>
  <si>
    <t>TMSNDR41R03C848O</t>
  </si>
  <si>
    <t>VIA CASTAGNERA BASSA 31</t>
  </si>
  <si>
    <t>TOMASI GIULIANO</t>
  </si>
  <si>
    <t>TMSGLN63M27C957F</t>
  </si>
  <si>
    <t>VIA MENARE' 117</t>
  </si>
  <si>
    <t>TOMASELLA VALENTINO</t>
  </si>
  <si>
    <t>TMSVNT63C15C848X</t>
  </si>
  <si>
    <t>VIA T. VECELLIO 33</t>
  </si>
  <si>
    <t>TONON LUIGI</t>
  </si>
  <si>
    <t>TNNLGU92D30M089N</t>
  </si>
  <si>
    <t>VIA CAMPAGNOLE 35</t>
  </si>
  <si>
    <t>TONON DIEGO</t>
  </si>
  <si>
    <t>TNNDGI63D19B678G</t>
  </si>
  <si>
    <t>VIA DANESE 130</t>
  </si>
  <si>
    <t>TOMASI FRANCESCO</t>
  </si>
  <si>
    <t>TMSFNC55C21D794Y</t>
  </si>
  <si>
    <t>VIA DEI PIANET 19</t>
  </si>
  <si>
    <t>TOMASI ROBERTO</t>
  </si>
  <si>
    <t>TMSRRT62E29M089R</t>
  </si>
  <si>
    <t>VIA POLONI  8</t>
  </si>
  <si>
    <t>TALAMINI LINO</t>
  </si>
  <si>
    <t>TLMLNI46L02H843N</t>
  </si>
  <si>
    <t>VIA T. VECELLIO 27</t>
  </si>
  <si>
    <t>TONON DANILO</t>
  </si>
  <si>
    <t>TNNDNL44A19H843Y</t>
  </si>
  <si>
    <t>VIA MARCHE 23</t>
  </si>
  <si>
    <t>TOME' LEONARDO</t>
  </si>
  <si>
    <t>TMOLRD70S05M089N</t>
  </si>
  <si>
    <t>VIA PARINI 20</t>
  </si>
  <si>
    <t>TARDIVO ROBERTO</t>
  </si>
  <si>
    <t>TRDRRT49B04C992Q</t>
  </si>
  <si>
    <t>VIA MONTAGNERE 24</t>
  </si>
  <si>
    <t>TOMASI ENZO</t>
  </si>
  <si>
    <t>TMSNZE58E05B678H</t>
  </si>
  <si>
    <t>VIA A. VESPUCCI 3</t>
  </si>
  <si>
    <t>TONON SERGIO</t>
  </si>
  <si>
    <t>TNNSRG54S30H843T</t>
  </si>
  <si>
    <t>VIA SAN PIERIN 19</t>
  </si>
  <si>
    <t>SOC.AGR.CIARET F.LLI DA RODDA G. &amp; C. SS</t>
  </si>
  <si>
    <t>VIA DEL COLLE, 12/X</t>
  </si>
  <si>
    <t>SOC.AGR.TSINTO DI CASAGRANDE F. &amp; D. S.</t>
  </si>
  <si>
    <t>VIA MARCORA 17</t>
  </si>
  <si>
    <t>SOC.AGR.LE VAL DI SPINAZZE' P.E F. SS</t>
  </si>
  <si>
    <t>VIA NEGRISIOLA,18</t>
  </si>
  <si>
    <t>SONEGO FRANCO</t>
  </si>
  <si>
    <t>SNGFNC65H30M089U</t>
  </si>
  <si>
    <t>ROSSE TAVOLA</t>
  </si>
  <si>
    <t>VIA LA STRADELLA 7</t>
  </si>
  <si>
    <t>SOC.AGR.BAREL DI R. E P. SS</t>
  </si>
  <si>
    <t>VIA CAVALLA E BRUSCOLE 34</t>
  </si>
  <si>
    <t>CA' DEL MORER AZ.AGR. DI SANTIN TIZIANO</t>
  </si>
  <si>
    <t>SNTTZN92A02C957M</t>
  </si>
  <si>
    <t>BOSCHERA</t>
  </si>
  <si>
    <t>VIA MANZANA BASSA 7</t>
  </si>
  <si>
    <t>SOC.AGR.BORGO MAZZER</t>
  </si>
  <si>
    <t>VIA GHIRLANDA 6/G</t>
  </si>
  <si>
    <t>SARDI GIORGIO</t>
  </si>
  <si>
    <t>SRDGRG68H23L407M</t>
  </si>
  <si>
    <t>VIA DEL BERSAGLIERE 71/A</t>
  </si>
  <si>
    <t>SEGAT LIVIO</t>
  </si>
  <si>
    <t>SGTLVI59P04M089H</t>
  </si>
  <si>
    <t>VIA VAL DI SCOFFA' 13</t>
  </si>
  <si>
    <t>SEGAT FERNANDO</t>
  </si>
  <si>
    <t>SGTFNN46E20M089J</t>
  </si>
  <si>
    <t>VIA CAVALLA BRUSCOLE 42</t>
  </si>
  <si>
    <t>SOTNYK OKSANA</t>
  </si>
  <si>
    <t>VIA RIVE BET 23</t>
  </si>
  <si>
    <t>DAL CIN ONORINA</t>
  </si>
  <si>
    <t>DLCNRN34H45I435F</t>
  </si>
  <si>
    <t>VIA CAL DI SOPRA 35</t>
  </si>
  <si>
    <t>SEGAT MARIO</t>
  </si>
  <si>
    <t>SGTMRA92C08M089L</t>
  </si>
  <si>
    <t>VIA S.S. TRINITA' 19</t>
  </si>
  <si>
    <t>SOC.AGR.SAN LIBERALE S.S.</t>
  </si>
  <si>
    <t>VIA MENARE' 5B</t>
  </si>
  <si>
    <t>SOC.AGR.CAPRARO G. E GRANZOTTO R. S.S.</t>
  </si>
  <si>
    <t>VIA PASTIN SANTIN 19/D</t>
  </si>
  <si>
    <t>SPERANDIO FABIO</t>
  </si>
  <si>
    <t>SPRFBA72L22C957L</t>
  </si>
  <si>
    <t>STRADA DELLE CESURE 22</t>
  </si>
  <si>
    <t>SPERANDIO GIANLUCA</t>
  </si>
  <si>
    <t>SPRGLC69H22C957K</t>
  </si>
  <si>
    <t>VIA DEI SALATIN 2</t>
  </si>
  <si>
    <t>SALATIN BRUNO</t>
  </si>
  <si>
    <t>SLTBRN44A06C992V</t>
  </si>
  <si>
    <t>PTB ATTO DOC TV</t>
  </si>
  <si>
    <t>VIA STRADA DELLE MARINE 2</t>
  </si>
  <si>
    <t>SOC.AGR.DAN CAV. EMILIO DI A E D DAN SS</t>
  </si>
  <si>
    <t>VIA EUROPA 10/C</t>
  </si>
  <si>
    <t>SOC.AGR.VIGNA DORO DI DORO M. E S. S.S</t>
  </si>
  <si>
    <t>VIA XXIV MAGGIO 119/B</t>
  </si>
  <si>
    <t>SAMMONS MASSIMO</t>
  </si>
  <si>
    <t>SMMMSM89E21L424S</t>
  </si>
  <si>
    <t>VIA S.S. TRINITA' 112</t>
  </si>
  <si>
    <t>SOC.AGR.ZANETTE ANTONIO E ZANETTE M. S.S</t>
  </si>
  <si>
    <t>VIA VINERA 10/A</t>
  </si>
  <si>
    <t>SEGAT MAURIZIO</t>
  </si>
  <si>
    <t>SGTMRZ62E30M089T</t>
  </si>
  <si>
    <t>VIA CAVALLA BRUSCOLE 33/A</t>
  </si>
  <si>
    <t>SANTIN LINO</t>
  </si>
  <si>
    <t>SNTLNI50R29C957L</t>
  </si>
  <si>
    <t>VIA WEISZ 38/3</t>
  </si>
  <si>
    <t>SANTIN STEFANO</t>
  </si>
  <si>
    <t>SNTSFN82H22C957R</t>
  </si>
  <si>
    <t>VIA DEI ZORZ 6</t>
  </si>
  <si>
    <t>SALVADOR LORIS</t>
  </si>
  <si>
    <t>SLVLRS64A18M089W</t>
  </si>
  <si>
    <t>VIA CARPENE' 40</t>
  </si>
  <si>
    <t>SCOTTA' ANNAMARIA</t>
  </si>
  <si>
    <t>SCTNMR46E53M089Y</t>
  </si>
  <si>
    <t>VIA PIEVE 28</t>
  </si>
  <si>
    <t>SPINAZZE' LINO</t>
  </si>
  <si>
    <t>SPNLNI43P10H843K</t>
  </si>
  <si>
    <t>VIA MARGOGNE 12</t>
  </si>
  <si>
    <t>SALEZZE CARLO</t>
  </si>
  <si>
    <t>SLZCRL47A26M089N</t>
  </si>
  <si>
    <t>VIA DELLE FOSSATE 6</t>
  </si>
  <si>
    <t>SOC.AGR.LA COSTA S.S.</t>
  </si>
  <si>
    <t>VIA CAL LARGA 29</t>
  </si>
  <si>
    <t>SCOTTA' LINO</t>
  </si>
  <si>
    <t>SCTLNI45B28M089O</t>
  </si>
  <si>
    <t>Via San Sebastiano,36</t>
  </si>
  <si>
    <t>SACCON SANDRA</t>
  </si>
  <si>
    <t>SCCSDR63D53C957N</t>
  </si>
  <si>
    <t>VIA C.B.CAVOUR,28</t>
  </si>
  <si>
    <t>RIVE DE TONI DI CARLA SONEGO</t>
  </si>
  <si>
    <t>SNGCRL68A45C957R</t>
  </si>
  <si>
    <t>VIA DEI BORTOTTI 20</t>
  </si>
  <si>
    <t>ROVA FABIO</t>
  </si>
  <si>
    <t>RVOFBA72D02M089O</t>
  </si>
  <si>
    <t>VIA CALLALTA 34</t>
  </si>
  <si>
    <t>RASADOR GIUSEPPE</t>
  </si>
  <si>
    <t>RSDGPP40L30B678M</t>
  </si>
  <si>
    <t>VIA CALLALTA 30/A</t>
  </si>
  <si>
    <t>RASADOR GIOVANNI</t>
  </si>
  <si>
    <t>RSDGNN46M01B678R</t>
  </si>
  <si>
    <t>VIA DEI MOLINI, 11</t>
  </si>
  <si>
    <t>PAGOTTO GIOVANNI</t>
  </si>
  <si>
    <t>PGTGNN47M17M089A</t>
  </si>
  <si>
    <t>VIA GRAMSCI 19</t>
  </si>
  <si>
    <t>PIZZOL ISIDORO</t>
  </si>
  <si>
    <t>PZZSDR49L26D794O</t>
  </si>
  <si>
    <t>VIA A. DIAZ 12</t>
  </si>
  <si>
    <t>POSER PIETRO</t>
  </si>
  <si>
    <t>PSRPTR49S09C848O</t>
  </si>
  <si>
    <t>VIA SAETTE 13</t>
  </si>
  <si>
    <t>PIANCA EMANUELA</t>
  </si>
  <si>
    <t>PNCMNL64S46M089A</t>
  </si>
  <si>
    <t>LOCALITA' RIVE SAN PIETRO 10/C</t>
  </si>
  <si>
    <t>PERENZIN TATIANA</t>
  </si>
  <si>
    <t>PRNTTN86C51M089H</t>
  </si>
  <si>
    <t>VIA COL DI OSIGO 16</t>
  </si>
  <si>
    <t>PIZZOL FRANCA</t>
  </si>
  <si>
    <t>PZZFNC57H42D794G</t>
  </si>
  <si>
    <t>VIA SOFFRATTA 1</t>
  </si>
  <si>
    <t>PONARA CARLO</t>
  </si>
  <si>
    <t>PNRCRL57C27F241Z</t>
  </si>
  <si>
    <t>VIA CAL DELL'OCA 14</t>
  </si>
  <si>
    <t>PIAI THOMAS</t>
  </si>
  <si>
    <t>PIATMS78D21G224T</t>
  </si>
  <si>
    <t>VIA LIVEL 6/A</t>
  </si>
  <si>
    <t>POLONI ADRIANO</t>
  </si>
  <si>
    <t>PLNDRN52P26B678F</t>
  </si>
  <si>
    <t>VIA ROVERETO 32</t>
  </si>
  <si>
    <t>PIZZOL DANIELE</t>
  </si>
  <si>
    <t>PZZDNL72P17H657N</t>
  </si>
  <si>
    <t>VIA SABOTINO 78</t>
  </si>
  <si>
    <t>PICCIN ROBERTO</t>
  </si>
  <si>
    <t>PCCRRT61A31M089M</t>
  </si>
  <si>
    <t>VIA MOLENA 12</t>
  </si>
  <si>
    <t>PRADELLA FLAVIANO</t>
  </si>
  <si>
    <t>PRDFVN64D20M089W</t>
  </si>
  <si>
    <t>VIA DEI MENEGHIN 5</t>
  </si>
  <si>
    <t>PRADELLA GIAN PAOLO</t>
  </si>
  <si>
    <t>PRDGPL61A05M089P</t>
  </si>
  <si>
    <t>VIA CELLINA 3</t>
  </si>
  <si>
    <t>PIZZOL PASQUA</t>
  </si>
  <si>
    <t>PZZPSQ34D46I435I</t>
  </si>
  <si>
    <t>VIA CASTELLA 25</t>
  </si>
  <si>
    <t>PESCATORI MASSIMO</t>
  </si>
  <si>
    <t>PSCMSM48P19L219M</t>
  </si>
  <si>
    <t>BORGO COILSOLA 14</t>
  </si>
  <si>
    <t>PIZZOL MARIANO</t>
  </si>
  <si>
    <t>PZZMRN54S11D794W</t>
  </si>
  <si>
    <t>VIA TAGLIAMENTO 2</t>
  </si>
  <si>
    <t>ZAMUNER MARIO</t>
  </si>
  <si>
    <t>ZMNMRA46H29E092T</t>
  </si>
  <si>
    <t>VIA MANZONI 3</t>
  </si>
  <si>
    <t>PIANCA NELLY</t>
  </si>
  <si>
    <t>PNCNLY52A53M089C</t>
  </si>
  <si>
    <t>VIA PASQUALIS 15</t>
  </si>
  <si>
    <t>PROFILI ALESSANDRO</t>
  </si>
  <si>
    <t>PRFLSN49P13H501O</t>
  </si>
  <si>
    <t>VIA RIVE BET 15</t>
  </si>
  <si>
    <t>ORTOLAN GIUSEPPE</t>
  </si>
  <si>
    <t>RTLGPP56R21M089W</t>
  </si>
  <si>
    <t>VIA CHIESA 25/A</t>
  </si>
  <si>
    <t>NICOLETTI NADIA</t>
  </si>
  <si>
    <t>NCLNDA64L71L219K</t>
  </si>
  <si>
    <t>VIA CAL DE LIVERA 63/1</t>
  </si>
  <si>
    <t>MAZZERO VALENTINA</t>
  </si>
  <si>
    <t>MZZVNT83T59M089W</t>
  </si>
  <si>
    <t>PIAZZA SAN PIETRO 20/A</t>
  </si>
  <si>
    <t>MILANESE GIANNI</t>
  </si>
  <si>
    <t>MLNGNN67R06C957W</t>
  </si>
  <si>
    <t>VIA MANZANA 62</t>
  </si>
  <si>
    <t>MODOLO ANNA</t>
  </si>
  <si>
    <t>MDLNNA37R43C957G</t>
  </si>
  <si>
    <t>VIA DELLA COLONIA 15</t>
  </si>
  <si>
    <t>MENEGHIN SABRINA</t>
  </si>
  <si>
    <t>MNGSRN67T63M089U</t>
  </si>
  <si>
    <t>VIA CODOLO 13</t>
  </si>
  <si>
    <t>MUNEROTTO MENEGHIN ENRICA</t>
  </si>
  <si>
    <t>MNRNRC89B67C957C</t>
  </si>
  <si>
    <t>VIA BORGO FLORIANI 13</t>
  </si>
  <si>
    <t>LOT GIACOMINA</t>
  </si>
  <si>
    <t>LTOGMN46E47E071Y</t>
  </si>
  <si>
    <t>BORGO FLORIANI 17/A</t>
  </si>
  <si>
    <t>MENEGHIN LUIGIA</t>
  </si>
  <si>
    <t>MNGLGU54C63I435E</t>
  </si>
  <si>
    <t>VIA NASTEGO 5</t>
  </si>
  <si>
    <t>MARCON GIUSEPPE</t>
  </si>
  <si>
    <t>MRCGPP67D19M089B</t>
  </si>
  <si>
    <t>VIA CALDERARA 40</t>
  </si>
  <si>
    <t>MODOLO ANGELO</t>
  </si>
  <si>
    <t>MDLNGL79L12C957P</t>
  </si>
  <si>
    <t>VIA MARCORA' 14</t>
  </si>
  <si>
    <t>MURA CORRADO</t>
  </si>
  <si>
    <t>MRUCRD68E14C957V</t>
  </si>
  <si>
    <t>VIA PISOE' 8</t>
  </si>
  <si>
    <t>MIRAVAL VANNI</t>
  </si>
  <si>
    <t>MRVVNN72H21C957A</t>
  </si>
  <si>
    <t>VIA FIUME 25/7</t>
  </si>
  <si>
    <t>MONEGO SIMONE</t>
  </si>
  <si>
    <t>MNGSMN87D13M089W</t>
  </si>
  <si>
    <t>VIA CAL ALTA 31</t>
  </si>
  <si>
    <t>MIOTTO BRUNO</t>
  </si>
  <si>
    <t>MTTBRN43P27E092W</t>
  </si>
  <si>
    <t>BORGO GRADISCA 14/A</t>
  </si>
  <si>
    <t>MAZZERO DANILLA</t>
  </si>
  <si>
    <t>MZZDLL57E64E940C</t>
  </si>
  <si>
    <t>VIA FERROVIA,2/C</t>
  </si>
  <si>
    <t>LOVISOTTO ALEX</t>
  </si>
  <si>
    <t>LVSLXA95D25M089H</t>
  </si>
  <si>
    <t>VIA XXIV MAGGIO 18</t>
  </si>
  <si>
    <t>LOLLO FRANCESCO</t>
  </si>
  <si>
    <t>LLLFNC57C13M089R</t>
  </si>
  <si>
    <t>VIA BORGO GAVA 89</t>
  </si>
  <si>
    <t>L'ORTO DI MATTEO DI VANZELLA MATTEO</t>
  </si>
  <si>
    <t>VNZMTT89C07M089B</t>
  </si>
  <si>
    <t>VIA PRATI DI SAVASSA 40</t>
  </si>
  <si>
    <t>LIVIERI ALESSANDRO</t>
  </si>
  <si>
    <t>LVRLSN59R28M089G</t>
  </si>
  <si>
    <t>VIA RIVIDELLA 11</t>
  </si>
  <si>
    <t>LUCHESCHI MARIA VITTORIA</t>
  </si>
  <si>
    <t>LCHMVT40S52C957K</t>
  </si>
  <si>
    <t>Via Del Canale,1</t>
  </si>
  <si>
    <t>GREGORI MARIA</t>
  </si>
  <si>
    <t>GRGMRA61P61M089E</t>
  </si>
  <si>
    <t>VIA SERRAVALLE 12/A</t>
  </si>
  <si>
    <t>BRESCACIN LIONELLA</t>
  </si>
  <si>
    <t>BRSLLL37R46H843D</t>
  </si>
  <si>
    <t>Via Del Canale, 3</t>
  </si>
  <si>
    <t>GREGORI ANTONELLA</t>
  </si>
  <si>
    <t>GRGNNL67C44M089R</t>
  </si>
  <si>
    <t>VIA C. BATTISTI 76 A</t>
  </si>
  <si>
    <t>GALLO IVANO</t>
  </si>
  <si>
    <t>GLLVNI61C23M089V</t>
  </si>
  <si>
    <t>VIALE TUNISIA 44</t>
  </si>
  <si>
    <t>GARBELOTTO Dr. ALBERTO</t>
  </si>
  <si>
    <t>GRBLRT26E23F205S</t>
  </si>
  <si>
    <t>BORGO GAVA 69</t>
  </si>
  <si>
    <t>GAVA SILVANO</t>
  </si>
  <si>
    <t>GVASVN55R10B678S</t>
  </si>
  <si>
    <t>VIA BORGO DANESE 87</t>
  </si>
  <si>
    <t>GRILLO ROLANDO</t>
  </si>
  <si>
    <t>GRLRND57H17D794N</t>
  </si>
  <si>
    <t>VIA DEI CASALI 4</t>
  </si>
  <si>
    <t>GAVA GIOVANNI</t>
  </si>
  <si>
    <t>GVAGNN58S03B678C</t>
  </si>
  <si>
    <t>VIA BORGO DANESE 73</t>
  </si>
  <si>
    <t>GRILLO MARTINO</t>
  </si>
  <si>
    <t>GRLMTN57H17D794M</t>
  </si>
  <si>
    <t>VIA FILERMO 19/A</t>
  </si>
  <si>
    <t>GAVA LUIGI</t>
  </si>
  <si>
    <t>GVALGU76A22M089A</t>
  </si>
  <si>
    <t>PIAZZA GAMBA ZAMPOL 23</t>
  </si>
  <si>
    <t>GAMBA CLAUDIO</t>
  </si>
  <si>
    <t>GMBCLD56M24Z112L</t>
  </si>
  <si>
    <t>VIA BORGO GAVA 36</t>
  </si>
  <si>
    <t>GAVA RICCARDO</t>
  </si>
  <si>
    <t>GVARCR53E03B678U</t>
  </si>
  <si>
    <t>VIA MENARE'21</t>
  </si>
  <si>
    <t>GAVA MARIO</t>
  </si>
  <si>
    <t>GVAMRA47P10C957T</t>
  </si>
  <si>
    <t>Via Piccolo Cervan, 9</t>
  </si>
  <si>
    <t>FAVARIN RACHELE</t>
  </si>
  <si>
    <t>FVRRHL92C56F443E</t>
  </si>
  <si>
    <t>VIA G. TONIOLO 3</t>
  </si>
  <si>
    <t>FELETTI BRUNO</t>
  </si>
  <si>
    <t>FLTBRN56P15B678I</t>
  </si>
  <si>
    <t>VIA MASET 55</t>
  </si>
  <si>
    <t>AZ.AGR.LEMIRE DI FANTUZZI MICHELE</t>
  </si>
  <si>
    <t>FNTMHL79H13C957U</t>
  </si>
  <si>
    <t>VIA MANZONI 1</t>
  </si>
  <si>
    <t>SOC.AGR.FIOROT RENZO E MARTIN ANDREA SS</t>
  </si>
  <si>
    <t>VIA CALISELLE 67</t>
  </si>
  <si>
    <t>FELETTO GIACOMO</t>
  </si>
  <si>
    <t>FLTGCM59S21Z133C</t>
  </si>
  <si>
    <t>VIA DEI PASCOLI 3</t>
  </si>
  <si>
    <t>FATTOREL FABIO</t>
  </si>
  <si>
    <t>FTTFBA69H24C957S</t>
  </si>
  <si>
    <t>STRADA DELLE SPEZIE 9</t>
  </si>
  <si>
    <t>BERNARDI ELSA</t>
  </si>
  <si>
    <t>BRNLSE60P49D654J</t>
  </si>
  <si>
    <t>VIA MARCONI 45</t>
  </si>
  <si>
    <t>FURLAN RINETTO S.S.</t>
  </si>
  <si>
    <t>VIA DE GASPERI 51/7</t>
  </si>
  <si>
    <t>FALDON ALESSANDRO</t>
  </si>
  <si>
    <t>FLDLSN65P26C957W</t>
  </si>
  <si>
    <t>VIA RIVE 13A</t>
  </si>
  <si>
    <t>FRESCURA ADRIANO</t>
  </si>
  <si>
    <t>FRSDRN47D20M089E</t>
  </si>
  <si>
    <t>VIA ISONZO 82 INT.1</t>
  </si>
  <si>
    <t>FELETTO CARLO</t>
  </si>
  <si>
    <t>FLTCRL75B01M089T</t>
  </si>
  <si>
    <t>VIA DEI FURLANI 123</t>
  </si>
  <si>
    <t>DAL MAS GIULIANO</t>
  </si>
  <si>
    <t>DLMGLN62D23B678E</t>
  </si>
  <si>
    <t>Via Della Guizza, 94</t>
  </si>
  <si>
    <t>DA LOZZO CLAUDIO</t>
  </si>
  <si>
    <t>DLZCLD53C09C957H</t>
  </si>
  <si>
    <t>VIA C. BATTISTI 54/E</t>
  </si>
  <si>
    <t>DA FRE' MICHELE</t>
  </si>
  <si>
    <t>DFRMHL68R05M089Q</t>
  </si>
  <si>
    <t>VIA LUGHERA 28</t>
  </si>
  <si>
    <t>DE LUCA FIORELLO</t>
  </si>
  <si>
    <t>DLCFLL54R18I435R</t>
  </si>
  <si>
    <t>PINOT BIANCO MT</t>
  </si>
  <si>
    <t>VIA PASTIN 64</t>
  </si>
  <si>
    <t>DA RODDA WALTER</t>
  </si>
  <si>
    <t>DRDWTR54R26M089M</t>
  </si>
  <si>
    <t>VIA POMPON AMALTEO 45</t>
  </si>
  <si>
    <t>DA RUI MASSIMO</t>
  </si>
  <si>
    <t>DRAMSM75P13C957J</t>
  </si>
  <si>
    <t>VIA LUGHERA 6/C</t>
  </si>
  <si>
    <t>DE MARTIN CARLO</t>
  </si>
  <si>
    <t>DMRCRL76A08M089D</t>
  </si>
  <si>
    <t>VIA SS. TRINITA' 120</t>
  </si>
  <si>
    <t>DAL POS DAVIDE</t>
  </si>
  <si>
    <t>DLPDVD80M09C957K</t>
  </si>
  <si>
    <t>VIA MANZANA 13</t>
  </si>
  <si>
    <t>DE COL GIOVANNI</t>
  </si>
  <si>
    <t>DCLGNN61C17C957G</t>
  </si>
  <si>
    <t>VIA CALDREGNA 1/A</t>
  </si>
  <si>
    <t>DA RE PATRIZIA</t>
  </si>
  <si>
    <t>DRAPRZ75E45M089H</t>
  </si>
  <si>
    <t>VIA CERVANO 43</t>
  </si>
  <si>
    <t>D'ALTOE' SAVERIO</t>
  </si>
  <si>
    <t>DLTSVR79H30M089K</t>
  </si>
  <si>
    <t>VIA LUGHERA 16</t>
  </si>
  <si>
    <t>DE MARTIN MARIO</t>
  </si>
  <si>
    <t>DMRMRA60S06D794X</t>
  </si>
  <si>
    <t>VIA LUGHERA 22</t>
  </si>
  <si>
    <t>DE MARTIN ANGELO</t>
  </si>
  <si>
    <t>DMRNGL50C09B678R</t>
  </si>
  <si>
    <t>VIA ROVERETO 46</t>
  </si>
  <si>
    <t>VIA CAV. DI VITTORIO VENETO 8</t>
  </si>
  <si>
    <t>DOTTA FILIPPO</t>
  </si>
  <si>
    <t>DTTFPP81B23M089E</t>
  </si>
  <si>
    <t>VIA MANGESA 73</t>
  </si>
  <si>
    <t>DE CAL ENIO</t>
  </si>
  <si>
    <t>DCLNEI50M16C957F</t>
  </si>
  <si>
    <t>VIA CAVOUR 2/2</t>
  </si>
  <si>
    <t>DAL POS OTTAVINA</t>
  </si>
  <si>
    <t>DLPTVN41T50H843A</t>
  </si>
  <si>
    <t>VIA DELL'ALPINO 22</t>
  </si>
  <si>
    <t>DAL COL ANTONIO</t>
  </si>
  <si>
    <t>DLCNTN22D20L058M</t>
  </si>
  <si>
    <t>VIA MOZART 16</t>
  </si>
  <si>
    <t>DAL BO' MAURO</t>
  </si>
  <si>
    <t>DLBMRA75E26M089Y</t>
  </si>
  <si>
    <t>VIA BRESCACIN 14</t>
  </si>
  <si>
    <t>DA DALT ILMA</t>
  </si>
  <si>
    <t>DDLLMI35S56B678H</t>
  </si>
  <si>
    <t>VIA C. BATTISTI 68</t>
  </si>
  <si>
    <t>CITRON MIRELLA</t>
  </si>
  <si>
    <t>CTRMLL43H60C848J</t>
  </si>
  <si>
    <t>VIA MARCORA' 92</t>
  </si>
  <si>
    <t>DE MIN TONA MAURIZIO</t>
  </si>
  <si>
    <t>DMNMRZ58S27M089W</t>
  </si>
  <si>
    <t>VIA VALLE D'AOSTA 12</t>
  </si>
  <si>
    <t>DALL'ANESE STEFANIA</t>
  </si>
  <si>
    <t>DLLSFN67P53M089P</t>
  </si>
  <si>
    <t>VIA MATTONA' 15</t>
  </si>
  <si>
    <t>DE LUCA NARCISO</t>
  </si>
  <si>
    <t>DLCNCS29D08I435C</t>
  </si>
  <si>
    <t>VIA CAMPION 18/A</t>
  </si>
  <si>
    <t>DA ROS CLAUDIO</t>
  </si>
  <si>
    <t>DRSCLD69A22M089P</t>
  </si>
  <si>
    <t>VIA BRESCACIN 13</t>
  </si>
  <si>
    <t>DELL'ANTONIA FRANCESCO</t>
  </si>
  <si>
    <t>DLLFNC51A17D794Q</t>
  </si>
  <si>
    <t>VIA A. PAGLIARIN 27</t>
  </si>
  <si>
    <t>D'ARSIE' ANTONIO</t>
  </si>
  <si>
    <t>DRSNTN58S01M089V</t>
  </si>
  <si>
    <t>VIA PASUBIO 1</t>
  </si>
  <si>
    <t>DE MARTIN ANTONIO</t>
  </si>
  <si>
    <t>DMRNTN57E20C735E</t>
  </si>
  <si>
    <t>VIA CALPENA 46</t>
  </si>
  <si>
    <t>BIN GABRIELLA</t>
  </si>
  <si>
    <t>BNIGRL40C47C957H</t>
  </si>
  <si>
    <t>VIA DEL BORGO VILLA 18</t>
  </si>
  <si>
    <t>DE LUCA CARLO</t>
  </si>
  <si>
    <t>DLCCRL86S13M089B</t>
  </si>
  <si>
    <t>VIA CARNIELUTTI 27</t>
  </si>
  <si>
    <t>DE ZAN EGIDIO</t>
  </si>
  <si>
    <t>DZNGDE47H17D794C</t>
  </si>
  <si>
    <t>VIA MANZANA 92</t>
  </si>
  <si>
    <t>DE LORENZI ADELIO</t>
  </si>
  <si>
    <t>DLRDLA57R03D426T</t>
  </si>
  <si>
    <t>VIA DEI CUCCHI 5</t>
  </si>
  <si>
    <t>DAM ANDREA</t>
  </si>
  <si>
    <t>DMANDR64L03C848B</t>
  </si>
  <si>
    <t>VIA MESCOLINO 3</t>
  </si>
  <si>
    <t>DAN ELIA E TARCISIO S.S.</t>
  </si>
  <si>
    <t>VIA SORI 6</t>
  </si>
  <si>
    <t>DELLA COLLETTA ALBERTA</t>
  </si>
  <si>
    <t>DLLLRT52M65B678Y</t>
  </si>
  <si>
    <t>VIA BORTOTTI 222</t>
  </si>
  <si>
    <t>DALTO GIUSEPPE</t>
  </si>
  <si>
    <t>DLTGPP29T12C957F</t>
  </si>
  <si>
    <t>VIA CAVALLA E BRUSCOLE 38</t>
  </si>
  <si>
    <t>DE LUCA DIEGO</t>
  </si>
  <si>
    <t>DLCDGI57E18I435B</t>
  </si>
  <si>
    <t>VIA EUROPA 15</t>
  </si>
  <si>
    <t>DE NARDI MARISTELLA</t>
  </si>
  <si>
    <t>DNRMST44T56H843Z</t>
  </si>
  <si>
    <t>VIA SOCCOSTA 24</t>
  </si>
  <si>
    <t>DUS CLAUDIO</t>
  </si>
  <si>
    <t>DSUCLD53A08I435P</t>
  </si>
  <si>
    <t>VIA ISONZO 7</t>
  </si>
  <si>
    <t>COLLODEL LUCIA</t>
  </si>
  <si>
    <t>CLLLCU54T53C957O</t>
  </si>
  <si>
    <t>VIA DEL COLLE 12</t>
  </si>
  <si>
    <t>CASAGRANDE PIETRO</t>
  </si>
  <si>
    <t>CSGPTR63R27M089P</t>
  </si>
  <si>
    <t>VIA G.TRAVERSA 12</t>
  </si>
  <si>
    <t>CAON MARIA</t>
  </si>
  <si>
    <t>CNAMRA52E57H238P</t>
  </si>
  <si>
    <t>VIA DEI COSTA 3</t>
  </si>
  <si>
    <t>COSTA GIANCARLO</t>
  </si>
  <si>
    <t>CSTGCR56D09C848A</t>
  </si>
  <si>
    <t>VIA PASTIN SANTIN 25/A</t>
  </si>
  <si>
    <t>CASAGRANDE GIAMPAOLO</t>
  </si>
  <si>
    <t>CSGGPL65P19M089P</t>
  </si>
  <si>
    <t>VIA PASTIN SANTIN 65</t>
  </si>
  <si>
    <t>CASAGRANDE ANDREA</t>
  </si>
  <si>
    <t>CSGNDR88P21M089T</t>
  </si>
  <si>
    <t>VIA INFERIORE 6</t>
  </si>
  <si>
    <t>CASAGRANDE RENATO</t>
  </si>
  <si>
    <t>CSGRNT60H20C957S</t>
  </si>
  <si>
    <t>VIA MENARE' 5</t>
  </si>
  <si>
    <t>CAPRARO GIUSEPPE</t>
  </si>
  <si>
    <t>CPRGPP54A27C957E</t>
  </si>
  <si>
    <t>VIA SAN GIUSEPPE 13</t>
  </si>
  <si>
    <t>COLLODEL DAVIDE</t>
  </si>
  <si>
    <t>CLLDVD83S04M089R</t>
  </si>
  <si>
    <t>VIA SAN PAOLO 9</t>
  </si>
  <si>
    <t>COLLODEL FERNANDA</t>
  </si>
  <si>
    <t>CLLFNN59H45C957D</t>
  </si>
  <si>
    <t>04018270266</t>
  </si>
  <si>
    <t>04456900267</t>
  </si>
  <si>
    <t>03542810266</t>
  </si>
  <si>
    <t>04551160262</t>
  </si>
  <si>
    <t>04555760265</t>
  </si>
  <si>
    <t>04721560268</t>
  </si>
  <si>
    <t>01611350263</t>
  </si>
  <si>
    <t>02076780267</t>
  </si>
  <si>
    <t>02445390269</t>
  </si>
  <si>
    <t>01384430268</t>
  </si>
  <si>
    <t>02344480260</t>
  </si>
  <si>
    <t>03111370262</t>
  </si>
  <si>
    <t>01128730262</t>
  </si>
  <si>
    <t>01473770269</t>
  </si>
  <si>
    <t>03761400260</t>
  </si>
  <si>
    <t>0731680260</t>
  </si>
  <si>
    <t>02055220269</t>
  </si>
  <si>
    <t>03180190260</t>
  </si>
  <si>
    <t>03696890262</t>
  </si>
  <si>
    <t>04104620267</t>
  </si>
  <si>
    <t>02018610267</t>
  </si>
  <si>
    <t>02243040264</t>
  </si>
  <si>
    <t>04075960262</t>
  </si>
  <si>
    <t>03101100265</t>
  </si>
  <si>
    <t>02454690260</t>
  </si>
  <si>
    <t>03788610263</t>
  </si>
  <si>
    <t>03823350263</t>
  </si>
  <si>
    <t>04194130268</t>
  </si>
  <si>
    <t>01895950267</t>
  </si>
  <si>
    <t>01734880261</t>
  </si>
  <si>
    <t>03734460268</t>
  </si>
  <si>
    <t>01562760262</t>
  </si>
  <si>
    <t>03446040267</t>
  </si>
  <si>
    <t>04333850263</t>
  </si>
  <si>
    <t>04366000265</t>
  </si>
  <si>
    <t>04446940266</t>
  </si>
  <si>
    <t>03796190266</t>
  </si>
  <si>
    <t>04055020269</t>
  </si>
  <si>
    <t>04487010268</t>
  </si>
  <si>
    <t>04546150261</t>
  </si>
  <si>
    <t>04015150263</t>
  </si>
  <si>
    <t>04588660268</t>
  </si>
  <si>
    <t>04270180260</t>
  </si>
  <si>
    <t>01757790264</t>
  </si>
  <si>
    <t>02341140263</t>
  </si>
  <si>
    <t>02413810264</t>
  </si>
  <si>
    <t>04929940262</t>
  </si>
  <si>
    <t>01966690263</t>
  </si>
  <si>
    <t>04294370269</t>
  </si>
  <si>
    <t>02400700262</t>
  </si>
  <si>
    <t>04320730262</t>
  </si>
  <si>
    <t>03295640266</t>
  </si>
  <si>
    <t>01658660269</t>
  </si>
  <si>
    <t>03373970262</t>
  </si>
  <si>
    <t>02451260265</t>
  </si>
  <si>
    <t>03905260265</t>
  </si>
  <si>
    <t>04432660266</t>
  </si>
  <si>
    <t>04013970266</t>
  </si>
  <si>
    <t>04468700267</t>
  </si>
  <si>
    <t>00556330264</t>
  </si>
  <si>
    <t>03871100263</t>
  </si>
  <si>
    <t>00999190259</t>
  </si>
  <si>
    <t>03901120265</t>
  </si>
  <si>
    <t>04056920269</t>
  </si>
  <si>
    <t>04037880269</t>
  </si>
  <si>
    <t>04044390260</t>
  </si>
  <si>
    <t>02227780265</t>
  </si>
  <si>
    <t>11945040159</t>
  </si>
  <si>
    <t>04320860267</t>
  </si>
  <si>
    <t>04919420267</t>
  </si>
  <si>
    <t>00805300266</t>
  </si>
  <si>
    <t>04919700262</t>
  </si>
  <si>
    <t>01244520266</t>
  </si>
  <si>
    <t>01268010269</t>
  </si>
  <si>
    <t>04810040263</t>
  </si>
  <si>
    <t>03255520268</t>
  </si>
  <si>
    <t>04777790264</t>
  </si>
  <si>
    <t>01257410082</t>
  </si>
  <si>
    <t>02324130265</t>
  </si>
  <si>
    <t>04055030268</t>
  </si>
  <si>
    <t>03519320265</t>
  </si>
  <si>
    <t>02375170269</t>
  </si>
  <si>
    <t>03383630260</t>
  </si>
  <si>
    <t>03877080261</t>
  </si>
  <si>
    <t>04156460265</t>
  </si>
  <si>
    <t>02341260269</t>
  </si>
  <si>
    <t>04420980262</t>
  </si>
  <si>
    <t>04462840267</t>
  </si>
  <si>
    <t>04560340269</t>
  </si>
  <si>
    <t>04615220268</t>
  </si>
  <si>
    <t>04741400263</t>
  </si>
  <si>
    <t>03789530262</t>
  </si>
  <si>
    <t>03412960266</t>
  </si>
  <si>
    <t>03445190279</t>
  </si>
  <si>
    <t>03067720262</t>
  </si>
  <si>
    <t>02340290267</t>
  </si>
  <si>
    <t>03023450269</t>
  </si>
  <si>
    <t>03471430268</t>
  </si>
  <si>
    <t>03968860266</t>
  </si>
  <si>
    <t>03333380263</t>
  </si>
  <si>
    <t>03332120264</t>
  </si>
  <si>
    <t>03602980264</t>
  </si>
  <si>
    <t>03792800264</t>
  </si>
  <si>
    <t>04000810269</t>
  </si>
  <si>
    <t>04416540260</t>
  </si>
  <si>
    <t>04525170264</t>
  </si>
  <si>
    <t>04573930262</t>
  </si>
  <si>
    <t>04668120266</t>
  </si>
  <si>
    <t>04722750264</t>
  </si>
  <si>
    <t>04791520267</t>
  </si>
  <si>
    <t>01645540269</t>
  </si>
  <si>
    <t>04855870269</t>
  </si>
  <si>
    <t>01657030266</t>
  </si>
  <si>
    <t>01248730267</t>
  </si>
  <si>
    <t>04736050263</t>
  </si>
  <si>
    <t>04828620262</t>
  </si>
  <si>
    <t>03790090264</t>
  </si>
  <si>
    <t>03635520269</t>
  </si>
  <si>
    <t>03961680265</t>
  </si>
  <si>
    <t>02446770261</t>
  </si>
  <si>
    <t>03348930268</t>
  </si>
  <si>
    <t>03639780265</t>
  </si>
  <si>
    <t>04207040264</t>
  </si>
  <si>
    <t>03855730267</t>
  </si>
  <si>
    <t>03411630266</t>
  </si>
  <si>
    <t>03591420264</t>
  </si>
  <si>
    <t>04268100262</t>
  </si>
  <si>
    <t>04302960267</t>
  </si>
  <si>
    <t>04415250267</t>
  </si>
  <si>
    <t>04446290266</t>
  </si>
  <si>
    <t>01561970268</t>
  </si>
  <si>
    <t>02367940265</t>
  </si>
  <si>
    <t>04210320265</t>
  </si>
  <si>
    <t>04213640263</t>
  </si>
  <si>
    <t>04489190266</t>
  </si>
  <si>
    <t>04500380268</t>
  </si>
  <si>
    <t>00820840262</t>
  </si>
  <si>
    <t>01479190264</t>
  </si>
  <si>
    <t>03326870262</t>
  </si>
  <si>
    <t>03905970269</t>
  </si>
  <si>
    <t>04659760260</t>
  </si>
  <si>
    <t>04717250262</t>
  </si>
  <si>
    <t>04584490264</t>
  </si>
  <si>
    <t>04810150260</t>
  </si>
  <si>
    <t>04858020268</t>
  </si>
  <si>
    <t>04859220263</t>
  </si>
  <si>
    <t>04873330262</t>
  </si>
  <si>
    <t>00650940265</t>
  </si>
  <si>
    <t>03185740267</t>
  </si>
  <si>
    <t>03061050260</t>
  </si>
  <si>
    <t>03795020266</t>
  </si>
  <si>
    <t>03047790260</t>
  </si>
  <si>
    <t>02447930260</t>
  </si>
  <si>
    <t>04149630263</t>
  </si>
  <si>
    <t>02341470264</t>
  </si>
  <si>
    <t>04278460268</t>
  </si>
  <si>
    <t>04503430268</t>
  </si>
  <si>
    <t>03795300262</t>
  </si>
  <si>
    <t>04643490263</t>
  </si>
  <si>
    <t>03788110264</t>
  </si>
  <si>
    <t>04670070269</t>
  </si>
  <si>
    <t>04108680267</t>
  </si>
  <si>
    <t>04706590264</t>
  </si>
  <si>
    <t>04033230261</t>
  </si>
  <si>
    <t>03698720269</t>
  </si>
  <si>
    <t>04414410268</t>
  </si>
  <si>
    <t>02244280265</t>
  </si>
  <si>
    <t>02274200266</t>
  </si>
  <si>
    <t>04648880260</t>
  </si>
  <si>
    <t>01259880266</t>
  </si>
  <si>
    <t>03598220261</t>
  </si>
  <si>
    <t>01259750261</t>
  </si>
  <si>
    <t>03810440267</t>
  </si>
  <si>
    <t>03158970263</t>
  </si>
  <si>
    <t>01386350266</t>
  </si>
  <si>
    <t>04499050260</t>
  </si>
  <si>
    <t>01247040262</t>
  </si>
  <si>
    <t>02038730269</t>
  </si>
  <si>
    <t>00823170253</t>
  </si>
  <si>
    <t>03584320265</t>
  </si>
  <si>
    <t>03613700263</t>
  </si>
  <si>
    <t>01885750263</t>
  </si>
  <si>
    <t>04148240262</t>
  </si>
  <si>
    <t>04321800262</t>
  </si>
  <si>
    <t>VICOLO MONTELLO 14</t>
  </si>
  <si>
    <t>CAMPO DALL'ORTO ALEX</t>
  </si>
  <si>
    <t>CMPLXA78L10M089Z</t>
  </si>
  <si>
    <t>VIA GUIZZA 14</t>
  </si>
  <si>
    <t>FOLTRAN LUCIANA</t>
  </si>
  <si>
    <t>FLTLCN49E51C957O</t>
  </si>
  <si>
    <t>VIA 18 GIUGNO 151</t>
  </si>
  <si>
    <t>FOLTRAN MATTEO</t>
  </si>
  <si>
    <t>FLTMTT79R02C957L</t>
  </si>
  <si>
    <t>VIA MONTEBIANCO 13</t>
  </si>
  <si>
    <t>BALDASSAR ANDREA</t>
  </si>
  <si>
    <t>BLDNDR84T16F443D</t>
  </si>
  <si>
    <t>VIA MARCORA' 82</t>
  </si>
  <si>
    <t>SERAFIN MARTA</t>
  </si>
  <si>
    <t>SRFMRT92H50C957Q</t>
  </si>
  <si>
    <t>VIA MONTE PELMO 7</t>
  </si>
  <si>
    <t>CASAGRANDE FRANCO</t>
  </si>
  <si>
    <t>CSGFNC76H02C957Z</t>
  </si>
  <si>
    <t>VIA RORO, 8</t>
  </si>
  <si>
    <t>FACCHIN CELESTINA</t>
  </si>
  <si>
    <t>FCCCST50A71I124P</t>
  </si>
  <si>
    <t>VIA MARCORA' 48/B</t>
  </si>
  <si>
    <t>TONON FRANCA</t>
  </si>
  <si>
    <t>TNNFNC50M63C957H</t>
  </si>
  <si>
    <t>VIA PIANE 11</t>
  </si>
  <si>
    <t>BRESSAN GIUSEPPE</t>
  </si>
  <si>
    <t>BRSGPP51L06C815R</t>
  </si>
  <si>
    <t>VIA PASUBIO NORD 33</t>
  </si>
  <si>
    <t>CESCHIN GIANFRANCO</t>
  </si>
  <si>
    <t>CSCGFR70L27C957T</t>
  </si>
  <si>
    <t>VIA LOURDES 43</t>
  </si>
  <si>
    <t>LORI RINO</t>
  </si>
  <si>
    <t>LRORNI54A30I382X</t>
  </si>
  <si>
    <t>VIA PRATI DI SAVASSA 10</t>
  </si>
  <si>
    <t>FROLLI VERONICA</t>
  </si>
  <si>
    <t>FRLVNC76P62M089A</t>
  </si>
  <si>
    <t>BORGO GIACOMIN 10</t>
  </si>
  <si>
    <t>VETTORI MARINO</t>
  </si>
  <si>
    <t>VTTMRN54H01A662G</t>
  </si>
  <si>
    <t>VIA VERRI, 70</t>
  </si>
  <si>
    <t>LOT ANTONIO</t>
  </si>
  <si>
    <t>LTONTN38R08E940Q</t>
  </si>
  <si>
    <t>VIA FONTANE, 5</t>
  </si>
  <si>
    <t>GIACUZZO MASSIMO</t>
  </si>
  <si>
    <t>GCZMSM72M09C957X</t>
  </si>
  <si>
    <t>VIA VENETO 9 int.1</t>
  </si>
  <si>
    <t>GERONAZZO DORIANO</t>
  </si>
  <si>
    <t>GRNDRN76L27C957L</t>
  </si>
  <si>
    <t>VIA VISNADELLO, 9/2</t>
  </si>
  <si>
    <t>FAVA VALERIA</t>
  </si>
  <si>
    <t>FVAVLR57C43I382L</t>
  </si>
  <si>
    <t>VIA SAN LUCA, 36 - COLFOSCO</t>
  </si>
  <si>
    <t>DE ROSSO NARCISO</t>
  </si>
  <si>
    <t>DRSNCS50S14D505G</t>
  </si>
  <si>
    <t>VIA MARCORA', 36</t>
  </si>
  <si>
    <t>COLLATUZZO GIUSEPPE</t>
  </si>
  <si>
    <t>CLLGPP52D04G645J</t>
  </si>
  <si>
    <t>VIA MANGESA, 19</t>
  </si>
  <si>
    <t>CHIES DANILLO</t>
  </si>
  <si>
    <t>CHSDLL41E30C957G</t>
  </si>
  <si>
    <t>VIA SAN TIZIANO, 44</t>
  </si>
  <si>
    <t>CESCHIN MARIO</t>
  </si>
  <si>
    <t>CSCMRA38D30I382Y</t>
  </si>
  <si>
    <t>VIA VALBONA, 13/A</t>
  </si>
  <si>
    <t>BALDASSAR MARINO</t>
  </si>
  <si>
    <t>BLDMRN63R04C957B</t>
  </si>
  <si>
    <t>03329720266</t>
  </si>
  <si>
    <t>03907800266</t>
  </si>
  <si>
    <t>01626650269</t>
  </si>
  <si>
    <t>02058290269</t>
  </si>
  <si>
    <t>03022350262</t>
  </si>
  <si>
    <t>03602820262</t>
  </si>
  <si>
    <t>03562220263</t>
  </si>
  <si>
    <t>03119280265</t>
  </si>
  <si>
    <t>01583640261</t>
  </si>
  <si>
    <t>03446930269</t>
  </si>
  <si>
    <t>03414120265</t>
  </si>
  <si>
    <t>04244230266</t>
  </si>
  <si>
    <t>04381940263</t>
  </si>
  <si>
    <t>01203660269</t>
  </si>
  <si>
    <t>04402230264</t>
  </si>
  <si>
    <t>04337150264</t>
  </si>
  <si>
    <t>04410780268</t>
  </si>
  <si>
    <t>04714450261</t>
  </si>
  <si>
    <t>04785340268</t>
  </si>
  <si>
    <t>04101340265</t>
  </si>
  <si>
    <t>04854240266</t>
  </si>
  <si>
    <t>04855900264</t>
  </si>
  <si>
    <t>SI</t>
  </si>
  <si>
    <t xml:space="preserve">PADOVA </t>
  </si>
  <si>
    <t>PD</t>
  </si>
  <si>
    <t xml:space="preserve">SARMEDE </t>
  </si>
  <si>
    <t>VE</t>
  </si>
  <si>
    <t>NOVENTA DI PIAVE</t>
  </si>
  <si>
    <t>CAPPELLA MAGGIORE</t>
  </si>
  <si>
    <t xml:space="preserve">FREGONA </t>
  </si>
  <si>
    <t xml:space="preserve">TARZO </t>
  </si>
  <si>
    <t xml:space="preserve">ORSAGO </t>
  </si>
  <si>
    <t>BL</t>
  </si>
  <si>
    <t>MI</t>
  </si>
  <si>
    <t xml:space="preserve">SAN VENDEMIANO </t>
  </si>
  <si>
    <t xml:space="preserve">SUSEGANA </t>
  </si>
  <si>
    <t>CONEGLIANO</t>
  </si>
  <si>
    <t xml:space="preserve">SAN FIOR </t>
  </si>
  <si>
    <t xml:space="preserve">GODEGA DI SANT'URBANO </t>
  </si>
  <si>
    <t xml:space="preserve">GAIARINE </t>
  </si>
  <si>
    <t xml:space="preserve">SPINEA </t>
  </si>
  <si>
    <t xml:space="preserve">CAPPELLA MAGGIORE </t>
  </si>
  <si>
    <t xml:space="preserve">GODEGA S. URBANO </t>
  </si>
  <si>
    <t xml:space="preserve">CORDIGNANO </t>
  </si>
  <si>
    <t xml:space="preserve">CASTELFRANCO VENETO </t>
  </si>
  <si>
    <t xml:space="preserve">FORNO DI ZOLDO </t>
  </si>
  <si>
    <t xml:space="preserve">MILANO </t>
  </si>
  <si>
    <t>GODEGA DI SANT'URBANO</t>
  </si>
  <si>
    <t>SAN PIETRO DI FELETTO</t>
  </si>
  <si>
    <t xml:space="preserve">TREVISO </t>
  </si>
  <si>
    <t xml:space="preserve">VODO DI CADORE </t>
  </si>
  <si>
    <t xml:space="preserve">CORBANESE DI TARZO </t>
  </si>
  <si>
    <t xml:space="preserve">MARENO DI PIAVE </t>
  </si>
  <si>
    <t xml:space="preserve">CIMADOLMO </t>
  </si>
  <si>
    <t>PTG ATTO PC DOC TV</t>
  </si>
  <si>
    <t>FOLTRAN CRISTINA</t>
  </si>
  <si>
    <t>CORDIGNANO</t>
  </si>
  <si>
    <t>FLTCST73B48C957D</t>
  </si>
  <si>
    <t>04933110266</t>
  </si>
  <si>
    <t>Vittorio Veneto, 13 Agosto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</si>
</sst>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410]d\-mmm;@"/>
  </numFmts>
  <fonts count="8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9"/>
      <name val="Arial"/>
      <family val="2"/>
    </font>
    <font>
      <b/>
      <sz val="9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49" fontId="3" fillId="0" borderId="0" xfId="0" applyNumberFormat="1" applyFont="1" applyBorder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2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14" fontId="2" fillId="0" borderId="2" xfId="0" applyNumberFormat="1" applyFont="1" applyBorder="1"/>
    <xf numFmtId="0" fontId="2" fillId="0" borderId="0" xfId="0" applyFont="1" applyBorder="1" applyAlignment="1">
      <alignment wrapText="1"/>
    </xf>
    <xf numFmtId="0" fontId="3" fillId="3" borderId="0" xfId="0" applyFont="1" applyFill="1" applyBorder="1"/>
    <xf numFmtId="49" fontId="2" fillId="3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49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14" xfId="0" applyFont="1" applyBorder="1"/>
    <xf numFmtId="49" fontId="3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" xfId="0" applyFont="1" applyBorder="1"/>
    <xf numFmtId="49" fontId="3" fillId="0" borderId="8" xfId="0" applyNumberFormat="1" applyFont="1" applyBorder="1"/>
    <xf numFmtId="0" fontId="3" fillId="0" borderId="8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/>
    <xf numFmtId="0" fontId="2" fillId="0" borderId="10" xfId="0" applyFont="1" applyBorder="1"/>
    <xf numFmtId="0" fontId="2" fillId="0" borderId="5" xfId="0" applyFont="1" applyBorder="1"/>
    <xf numFmtId="49" fontId="2" fillId="0" borderId="11" xfId="0" applyNumberFormat="1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49" fontId="2" fillId="0" borderId="13" xfId="0" applyNumberFormat="1" applyFont="1" applyBorder="1"/>
    <xf numFmtId="0" fontId="2" fillId="0" borderId="13" xfId="0" applyFont="1" applyBorder="1" applyAlignment="1">
      <alignment wrapText="1"/>
    </xf>
    <xf numFmtId="0" fontId="3" fillId="2" borderId="0" xfId="0" applyFont="1" applyFill="1" applyBorder="1"/>
    <xf numFmtId="49" fontId="2" fillId="2" borderId="0" xfId="0" applyNumberFormat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wrapText="1"/>
    </xf>
    <xf numFmtId="49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2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6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49" fontId="5" fillId="0" borderId="0" xfId="0" applyNumberFormat="1" applyFont="1"/>
    <xf numFmtId="0" fontId="5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top" wrapText="1"/>
    </xf>
    <xf numFmtId="0" fontId="5" fillId="0" borderId="2" xfId="0" applyFont="1" applyFill="1" applyBorder="1"/>
    <xf numFmtId="43" fontId="2" fillId="0" borderId="0" xfId="2" applyFont="1"/>
    <xf numFmtId="43" fontId="2" fillId="0" borderId="0" xfId="0" applyNumberFormat="1" applyFo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</cellXfs>
  <cellStyles count="3">
    <cellStyle name="Migliaia" xfId="2" builtinId="3"/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T698"/>
  <sheetViews>
    <sheetView tabSelected="1" topLeftCell="A664" zoomScaleNormal="100" workbookViewId="0">
      <selection activeCell="B683" sqref="B683"/>
    </sheetView>
  </sheetViews>
  <sheetFormatPr defaultRowHeight="11.4"/>
  <cols>
    <col min="1" max="1" width="5.77734375" style="7" customWidth="1"/>
    <col min="2" max="2" width="19.77734375" style="68" customWidth="1"/>
    <col min="3" max="3" width="11.88671875" style="68" customWidth="1"/>
    <col min="4" max="4" width="28.44140625" style="7" customWidth="1"/>
    <col min="5" max="5" width="25.44140625" style="7" customWidth="1"/>
    <col min="6" max="6" width="20.21875" style="69" customWidth="1"/>
    <col min="7" max="7" width="7" style="7" bestFit="1" customWidth="1"/>
    <col min="8" max="8" width="5.21875" style="7" customWidth="1"/>
    <col min="9" max="9" width="12.77734375" style="7" bestFit="1" customWidth="1"/>
    <col min="10" max="10" width="19.21875" style="7" bestFit="1" customWidth="1"/>
    <col min="11" max="11" width="11.88671875" style="7" customWidth="1"/>
    <col min="12" max="12" width="10" style="7" customWidth="1"/>
    <col min="13" max="13" width="11.44140625" style="7" bestFit="1" customWidth="1"/>
    <col min="14" max="14" width="7.6640625" style="7" customWidth="1"/>
    <col min="15" max="15" width="7.109375" style="7" bestFit="1" customWidth="1"/>
    <col min="16" max="16" width="5" style="7" bestFit="1" customWidth="1"/>
    <col min="17" max="17" width="8.88671875" style="7"/>
    <col min="18" max="18" width="9.6640625" style="7" bestFit="1" customWidth="1"/>
    <col min="19" max="16384" width="8.88671875" style="7"/>
  </cols>
  <sheetData>
    <row r="1" spans="1:19" ht="12">
      <c r="A1" s="1"/>
      <c r="B1" s="2" t="s">
        <v>10</v>
      </c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6"/>
      <c r="R1" s="6"/>
      <c r="S1" s="6"/>
    </row>
    <row r="2" spans="1:19" ht="12">
      <c r="A2" s="1"/>
      <c r="B2" s="8"/>
      <c r="C2" s="8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6"/>
      <c r="S2" s="6"/>
    </row>
    <row r="3" spans="1:19" ht="12">
      <c r="A3" s="1"/>
      <c r="B3" s="8"/>
      <c r="C3" s="2" t="s">
        <v>41</v>
      </c>
      <c r="D3" s="9"/>
      <c r="E3" s="9"/>
      <c r="F3" s="10"/>
      <c r="G3" s="1"/>
      <c r="H3" s="1"/>
      <c r="I3" s="1"/>
      <c r="J3" s="1"/>
      <c r="K3" s="1"/>
      <c r="L3" s="1"/>
      <c r="M3" s="1"/>
      <c r="N3" s="1"/>
      <c r="O3" s="4"/>
      <c r="P3" s="4"/>
      <c r="Q3" s="6"/>
      <c r="R3" s="6"/>
      <c r="S3" s="6"/>
    </row>
    <row r="4" spans="1:19" ht="12">
      <c r="A4" s="1"/>
      <c r="B4" s="8"/>
      <c r="C4" s="2"/>
      <c r="D4" s="9"/>
      <c r="E4" s="9"/>
      <c r="F4" s="5"/>
      <c r="G4" s="4"/>
      <c r="H4" s="4"/>
      <c r="I4" s="1"/>
      <c r="J4" s="1"/>
      <c r="K4" s="1"/>
      <c r="L4" s="1"/>
      <c r="M4" s="1"/>
      <c r="N4" s="1"/>
      <c r="O4" s="4"/>
      <c r="P4" s="4"/>
      <c r="Q4" s="6"/>
      <c r="R4" s="6"/>
      <c r="S4" s="6"/>
    </row>
    <row r="5" spans="1:19" ht="36">
      <c r="A5" s="1"/>
      <c r="B5" s="8"/>
      <c r="C5" s="11" t="s">
        <v>0</v>
      </c>
      <c r="D5" s="12">
        <v>42628</v>
      </c>
      <c r="E5" s="4"/>
      <c r="F5" s="5"/>
      <c r="G5" s="4"/>
      <c r="H5" s="4"/>
      <c r="I5" s="1"/>
      <c r="J5" s="1"/>
      <c r="K5" s="1"/>
      <c r="L5" s="1"/>
      <c r="M5" s="1"/>
      <c r="N5" s="1"/>
      <c r="O5" s="4"/>
      <c r="P5" s="4"/>
      <c r="Q5" s="6"/>
      <c r="R5" s="6"/>
      <c r="S5" s="6"/>
    </row>
    <row r="6" spans="1:19" ht="12">
      <c r="A6" s="1"/>
      <c r="B6" s="8"/>
      <c r="C6" s="8"/>
      <c r="D6" s="1"/>
      <c r="E6" s="4"/>
      <c r="F6" s="5"/>
      <c r="G6" s="4"/>
      <c r="H6" s="4"/>
      <c r="I6" s="1"/>
      <c r="J6" s="1"/>
      <c r="K6" s="1"/>
      <c r="L6" s="1"/>
      <c r="M6" s="1"/>
      <c r="N6" s="1"/>
      <c r="O6" s="4"/>
      <c r="P6" s="4"/>
      <c r="Q6" s="6"/>
      <c r="R6" s="6"/>
      <c r="S6" s="6"/>
    </row>
    <row r="7" spans="1:19" ht="24">
      <c r="A7" s="1"/>
      <c r="B7" s="8"/>
      <c r="C7" s="11" t="s">
        <v>1</v>
      </c>
      <c r="D7" s="12">
        <v>43325</v>
      </c>
      <c r="E7" s="4"/>
      <c r="F7" s="13"/>
      <c r="G7" s="4"/>
      <c r="H7" s="4"/>
      <c r="I7" s="1"/>
      <c r="J7" s="1"/>
      <c r="K7" s="1"/>
      <c r="L7" s="1"/>
      <c r="M7" s="1"/>
      <c r="N7" s="1"/>
      <c r="O7" s="4"/>
      <c r="P7" s="4"/>
      <c r="Q7" s="6"/>
      <c r="R7" s="6"/>
      <c r="S7" s="6"/>
    </row>
    <row r="8" spans="1:19" ht="12">
      <c r="A8" s="1"/>
      <c r="B8" s="8"/>
      <c r="C8" s="8"/>
      <c r="D8" s="1"/>
      <c r="E8" s="1"/>
      <c r="F8" s="13"/>
      <c r="G8" s="1"/>
      <c r="H8" s="1"/>
      <c r="I8" s="1"/>
      <c r="J8" s="1"/>
      <c r="K8" s="1"/>
      <c r="L8" s="1"/>
      <c r="M8" s="1"/>
      <c r="N8" s="1"/>
      <c r="O8" s="4"/>
      <c r="P8" s="4"/>
      <c r="Q8" s="6"/>
      <c r="R8" s="6"/>
      <c r="S8" s="6"/>
    </row>
    <row r="9" spans="1:19" ht="12">
      <c r="A9" s="1"/>
      <c r="B9" s="8"/>
      <c r="C9" s="8"/>
      <c r="D9" s="1"/>
      <c r="E9" s="1"/>
      <c r="F9" s="13"/>
      <c r="G9" s="1"/>
      <c r="H9" s="1"/>
      <c r="I9" s="1"/>
      <c r="J9" s="1"/>
      <c r="K9" s="1"/>
      <c r="L9" s="1"/>
      <c r="M9" s="1"/>
      <c r="N9" s="1"/>
      <c r="O9" s="4"/>
      <c r="P9" s="4"/>
      <c r="Q9" s="6"/>
      <c r="R9" s="6"/>
      <c r="S9" s="6"/>
    </row>
    <row r="10" spans="1:19" ht="12">
      <c r="A10" s="1"/>
      <c r="B10" s="8"/>
      <c r="C10" s="8"/>
      <c r="D10" s="1"/>
      <c r="E10" s="1"/>
      <c r="F10" s="13"/>
      <c r="G10" s="1"/>
      <c r="H10" s="1"/>
      <c r="I10" s="1"/>
      <c r="J10" s="1"/>
      <c r="K10" s="1"/>
      <c r="L10" s="1"/>
      <c r="M10" s="1"/>
      <c r="N10" s="1"/>
      <c r="O10" s="4"/>
      <c r="P10" s="4"/>
      <c r="Q10" s="6"/>
      <c r="R10" s="6"/>
      <c r="S10" s="6"/>
    </row>
    <row r="11" spans="1:19" ht="12">
      <c r="A11" s="1"/>
      <c r="B11" s="8"/>
      <c r="C11" s="8"/>
      <c r="D11" s="1"/>
      <c r="E11" s="1"/>
      <c r="F11" s="13"/>
      <c r="G11" s="1"/>
      <c r="H11" s="1"/>
      <c r="I11" s="1"/>
      <c r="J11" s="1"/>
      <c r="K11" s="1"/>
      <c r="L11" s="1"/>
      <c r="M11" s="1"/>
      <c r="N11" s="1"/>
      <c r="O11" s="4"/>
      <c r="P11" s="4"/>
      <c r="Q11" s="6"/>
      <c r="R11" s="6"/>
      <c r="S11" s="6"/>
    </row>
    <row r="12" spans="1:19" ht="12">
      <c r="A12" s="14" t="s">
        <v>29</v>
      </c>
      <c r="B12" s="15"/>
      <c r="C12" s="8"/>
      <c r="D12" s="1"/>
      <c r="E12" s="1"/>
      <c r="F12" s="13"/>
      <c r="G12" s="1"/>
      <c r="H12" s="1"/>
      <c r="I12" s="1"/>
      <c r="J12" s="1"/>
      <c r="K12" s="1"/>
      <c r="L12" s="1"/>
      <c r="M12" s="1"/>
      <c r="N12" s="1"/>
      <c r="O12" s="4"/>
      <c r="P12" s="4"/>
      <c r="Q12" s="6"/>
      <c r="R12" s="6"/>
      <c r="S12" s="6"/>
    </row>
    <row r="13" spans="1:19" s="22" customFormat="1" ht="12">
      <c r="A13" s="16"/>
      <c r="B13" s="17"/>
      <c r="C13" s="17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20"/>
      <c r="P13" s="20"/>
      <c r="Q13" s="21"/>
      <c r="R13" s="21"/>
      <c r="S13" s="21"/>
    </row>
    <row r="14" spans="1:19" ht="12">
      <c r="A14" s="16" t="s">
        <v>11</v>
      </c>
      <c r="B14" s="17"/>
      <c r="C14" s="8"/>
      <c r="D14" s="1"/>
      <c r="E14" s="1"/>
      <c r="F14" s="13"/>
      <c r="G14" s="1"/>
      <c r="H14" s="1"/>
      <c r="I14" s="1"/>
      <c r="J14" s="1"/>
      <c r="K14" s="1"/>
      <c r="L14" s="1"/>
      <c r="M14" s="1"/>
      <c r="N14" s="1"/>
      <c r="O14" s="4"/>
      <c r="P14" s="4"/>
      <c r="Q14" s="6"/>
      <c r="R14" s="6"/>
      <c r="S14" s="6"/>
    </row>
    <row r="15" spans="1:19" ht="12">
      <c r="A15" s="1"/>
      <c r="B15" s="8"/>
      <c r="C15" s="8"/>
      <c r="D15" s="1"/>
      <c r="E15" s="1"/>
      <c r="F15" s="13"/>
      <c r="G15" s="1"/>
      <c r="H15" s="1"/>
      <c r="I15" s="1"/>
      <c r="J15" s="23" t="s">
        <v>12</v>
      </c>
      <c r="K15" s="74"/>
      <c r="L15" s="75"/>
      <c r="M15" s="1"/>
      <c r="N15" s="1"/>
      <c r="O15" s="4"/>
      <c r="P15" s="4"/>
      <c r="Q15" s="6"/>
      <c r="R15" s="6"/>
      <c r="S15" s="6"/>
    </row>
    <row r="16" spans="1:19" ht="72">
      <c r="B16" s="24" t="s">
        <v>9</v>
      </c>
      <c r="C16" s="25" t="s">
        <v>3</v>
      </c>
      <c r="D16" s="26" t="s">
        <v>30</v>
      </c>
      <c r="E16" s="27" t="s">
        <v>31</v>
      </c>
      <c r="F16" s="26" t="s">
        <v>5</v>
      </c>
      <c r="G16" s="27" t="s">
        <v>6</v>
      </c>
      <c r="H16" s="27" t="s">
        <v>7</v>
      </c>
      <c r="I16" s="26" t="s">
        <v>24</v>
      </c>
      <c r="J16" s="28" t="s">
        <v>22</v>
      </c>
      <c r="K16" s="26" t="s">
        <v>21</v>
      </c>
      <c r="L16" s="29" t="s">
        <v>20</v>
      </c>
      <c r="M16" s="26" t="s">
        <v>32</v>
      </c>
      <c r="N16" s="26" t="s">
        <v>33</v>
      </c>
      <c r="O16" s="26" t="s">
        <v>34</v>
      </c>
      <c r="P16" s="4"/>
      <c r="Q16" s="6"/>
      <c r="R16" s="6"/>
      <c r="S16" s="6"/>
    </row>
    <row r="17" spans="1:19" ht="17.25" customHeight="1">
      <c r="B17" s="30"/>
      <c r="C17" s="30"/>
      <c r="D17" s="31"/>
      <c r="E17" s="31"/>
      <c r="F17" s="32"/>
      <c r="G17" s="31"/>
      <c r="H17" s="31"/>
      <c r="I17" s="31"/>
      <c r="J17" s="31"/>
      <c r="K17" s="31"/>
      <c r="L17" s="31"/>
      <c r="M17" s="31"/>
      <c r="N17" s="33"/>
      <c r="O17" s="31"/>
      <c r="P17" s="4"/>
      <c r="Q17" s="6"/>
      <c r="R17" s="6"/>
      <c r="S17" s="6"/>
    </row>
    <row r="18" spans="1:19" ht="12">
      <c r="A18" s="1"/>
      <c r="B18" s="8"/>
      <c r="C18" s="8"/>
      <c r="D18" s="1"/>
      <c r="E18" s="1"/>
      <c r="F18" s="13"/>
      <c r="G18" s="1"/>
      <c r="H18" s="1"/>
      <c r="I18" s="1"/>
      <c r="J18" s="1"/>
      <c r="K18" s="1"/>
      <c r="L18" s="1"/>
      <c r="M18" s="4"/>
      <c r="N18" s="1"/>
      <c r="O18" s="4" t="s">
        <v>19</v>
      </c>
      <c r="P18" s="4"/>
      <c r="Q18" s="6"/>
      <c r="R18" s="6"/>
      <c r="S18" s="6"/>
    </row>
    <row r="19" spans="1:19" ht="12">
      <c r="A19" s="1"/>
      <c r="B19" s="8"/>
      <c r="C19" s="8"/>
      <c r="D19" s="1"/>
      <c r="E19" s="1"/>
      <c r="F19" s="13"/>
      <c r="G19" s="1"/>
      <c r="H19" s="1"/>
      <c r="I19" s="1"/>
      <c r="J19" s="1"/>
      <c r="K19" s="1"/>
      <c r="L19" s="1"/>
      <c r="M19" s="4"/>
      <c r="N19" s="1"/>
      <c r="O19" s="4"/>
      <c r="P19" s="4"/>
      <c r="Q19" s="6"/>
      <c r="R19" s="6"/>
      <c r="S19" s="6"/>
    </row>
    <row r="20" spans="1:19" ht="17.399999999999999" customHeight="1">
      <c r="A20" s="26" t="s">
        <v>39</v>
      </c>
      <c r="B20" s="24" t="s">
        <v>9</v>
      </c>
      <c r="C20" s="34" t="s">
        <v>25</v>
      </c>
      <c r="D20" s="27" t="s">
        <v>26</v>
      </c>
      <c r="E20" s="26" t="s">
        <v>2</v>
      </c>
      <c r="F20" s="26" t="s">
        <v>36</v>
      </c>
      <c r="G20" s="26" t="s">
        <v>5</v>
      </c>
      <c r="H20" s="27" t="s">
        <v>6</v>
      </c>
      <c r="I20" s="27" t="s">
        <v>7</v>
      </c>
      <c r="J20" s="27" t="s">
        <v>27</v>
      </c>
      <c r="K20" s="26" t="s">
        <v>37</v>
      </c>
      <c r="L20" s="35" t="s">
        <v>38</v>
      </c>
      <c r="M20" s="36"/>
      <c r="N20" s="1"/>
      <c r="O20" s="4"/>
      <c r="P20" s="4"/>
      <c r="Q20" s="6"/>
      <c r="R20" s="6"/>
      <c r="S20" s="6"/>
    </row>
    <row r="21" spans="1:19" ht="12">
      <c r="A21" s="31"/>
      <c r="B21" s="30"/>
      <c r="C21" s="30"/>
      <c r="D21" s="31"/>
      <c r="E21" s="31"/>
      <c r="F21" s="32"/>
      <c r="G21" s="31"/>
      <c r="H21" s="31"/>
      <c r="I21" s="31"/>
      <c r="J21" s="31"/>
      <c r="K21" s="31"/>
      <c r="L21" s="31"/>
      <c r="M21" s="1"/>
      <c r="N21" s="1"/>
      <c r="O21" s="4"/>
      <c r="P21" s="4"/>
      <c r="Q21" s="6"/>
      <c r="R21" s="6"/>
      <c r="S21" s="6"/>
    </row>
    <row r="22" spans="1:19" ht="12">
      <c r="A22" s="1"/>
      <c r="B22" s="8"/>
      <c r="C22" s="8"/>
      <c r="D22" s="1"/>
      <c r="E22" s="1"/>
      <c r="F22" s="13"/>
      <c r="G22" s="1"/>
      <c r="H22" s="1"/>
      <c r="I22" s="1"/>
      <c r="J22" s="1"/>
      <c r="K22" s="1"/>
      <c r="L22" s="1"/>
      <c r="M22" s="1"/>
      <c r="N22" s="1"/>
      <c r="O22" s="4"/>
      <c r="P22" s="4"/>
      <c r="Q22" s="6"/>
      <c r="R22" s="6"/>
      <c r="S22" s="6"/>
    </row>
    <row r="23" spans="1:19" ht="12">
      <c r="A23" s="1"/>
      <c r="B23" s="8"/>
      <c r="C23" s="8"/>
      <c r="D23" s="1"/>
      <c r="E23" s="1"/>
      <c r="F23" s="13"/>
      <c r="G23" s="1"/>
      <c r="H23" s="1"/>
      <c r="I23" s="1"/>
      <c r="J23" s="1"/>
      <c r="K23" s="1"/>
      <c r="L23" s="1"/>
      <c r="M23" s="1"/>
      <c r="N23" s="1"/>
      <c r="O23" s="4"/>
      <c r="P23" s="4"/>
      <c r="Q23" s="6"/>
      <c r="R23" s="6"/>
      <c r="S23" s="6"/>
    </row>
    <row r="24" spans="1:19" ht="12">
      <c r="A24" s="1"/>
      <c r="B24" s="8"/>
      <c r="C24" s="8"/>
      <c r="D24" s="1"/>
      <c r="E24" s="1"/>
      <c r="F24" s="13"/>
      <c r="G24" s="1"/>
      <c r="H24" s="1"/>
      <c r="I24" s="1"/>
      <c r="J24" s="1"/>
      <c r="K24" s="1"/>
      <c r="L24" s="1"/>
      <c r="M24" s="4"/>
      <c r="N24" s="1" t="s">
        <v>19</v>
      </c>
      <c r="O24" s="4"/>
      <c r="P24" s="4"/>
      <c r="Q24" s="6"/>
      <c r="R24" s="6"/>
      <c r="S24" s="6"/>
    </row>
    <row r="25" spans="1:19" ht="12">
      <c r="A25" s="37" t="s">
        <v>14</v>
      </c>
      <c r="B25" s="38"/>
      <c r="C25" s="38"/>
      <c r="D25" s="39" t="s">
        <v>15</v>
      </c>
      <c r="E25" s="39"/>
      <c r="F25" s="40"/>
      <c r="G25" s="41"/>
      <c r="H25" s="41"/>
      <c r="I25" s="41"/>
      <c r="J25" s="41"/>
      <c r="K25" s="42"/>
      <c r="L25" s="1"/>
      <c r="M25" s="4"/>
      <c r="N25" s="1"/>
      <c r="O25" s="4"/>
      <c r="P25" s="4"/>
      <c r="Q25" s="6"/>
      <c r="R25" s="6"/>
      <c r="S25" s="6"/>
    </row>
    <row r="26" spans="1:19" ht="12">
      <c r="A26" s="43"/>
      <c r="B26" s="2"/>
      <c r="C26" s="2"/>
      <c r="D26" s="9"/>
      <c r="E26" s="9"/>
      <c r="F26" s="13"/>
      <c r="G26" s="1"/>
      <c r="H26" s="1"/>
      <c r="I26" s="1"/>
      <c r="J26" s="1"/>
      <c r="K26" s="44"/>
      <c r="L26" s="1"/>
      <c r="M26" s="1"/>
      <c r="N26" s="1"/>
      <c r="O26" s="4" t="s">
        <v>19</v>
      </c>
      <c r="P26" s="4" t="s">
        <v>19</v>
      </c>
      <c r="Q26" s="6"/>
      <c r="R26" s="6"/>
      <c r="S26" s="6"/>
    </row>
    <row r="27" spans="1:19" ht="12">
      <c r="A27" s="45"/>
      <c r="B27" s="46"/>
      <c r="C27" s="46"/>
      <c r="D27" s="47"/>
      <c r="E27" s="47"/>
      <c r="F27" s="48"/>
      <c r="G27" s="47"/>
      <c r="H27" s="47"/>
      <c r="I27" s="47"/>
      <c r="J27" s="47"/>
      <c r="K27" s="49"/>
      <c r="L27" s="1"/>
      <c r="M27" s="1"/>
      <c r="N27" s="1"/>
      <c r="O27" s="4" t="s">
        <v>19</v>
      </c>
      <c r="P27" s="4"/>
      <c r="Q27" s="6"/>
      <c r="R27" s="6"/>
      <c r="S27" s="6"/>
    </row>
    <row r="28" spans="1:19" ht="12">
      <c r="A28" s="1"/>
      <c r="B28" s="8"/>
      <c r="C28" s="8"/>
      <c r="D28" s="1"/>
      <c r="E28" s="1"/>
      <c r="F28" s="13"/>
      <c r="G28" s="1"/>
      <c r="H28" s="1"/>
      <c r="I28" s="1"/>
      <c r="J28" s="1"/>
      <c r="K28" s="1"/>
      <c r="L28" s="1"/>
      <c r="M28" s="1"/>
      <c r="N28" s="1"/>
      <c r="O28" s="4"/>
      <c r="P28" s="4"/>
      <c r="Q28" s="6"/>
      <c r="R28" s="6"/>
      <c r="S28" s="6"/>
    </row>
    <row r="29" spans="1:19" ht="12.6" thickBot="1">
      <c r="A29" s="50"/>
      <c r="B29" s="51"/>
      <c r="C29" s="51"/>
      <c r="D29" s="50"/>
      <c r="E29" s="50"/>
      <c r="F29" s="52"/>
      <c r="G29" s="50"/>
      <c r="H29" s="50"/>
      <c r="I29" s="50"/>
      <c r="J29" s="50"/>
      <c r="K29" s="50"/>
      <c r="L29" s="50"/>
      <c r="M29" s="50"/>
      <c r="N29" s="1"/>
      <c r="O29" s="4"/>
      <c r="P29" s="4"/>
      <c r="Q29" s="6"/>
      <c r="R29" s="6"/>
      <c r="S29" s="6"/>
    </row>
    <row r="30" spans="1:19" ht="12">
      <c r="A30" s="1"/>
      <c r="B30" s="8"/>
      <c r="C30" s="8"/>
      <c r="D30" s="1"/>
      <c r="E30" s="1"/>
      <c r="F30" s="13"/>
      <c r="G30" s="1"/>
      <c r="H30" s="1"/>
      <c r="I30" s="1"/>
      <c r="J30" s="1"/>
      <c r="K30" s="1"/>
      <c r="L30" s="1"/>
      <c r="M30" s="1"/>
      <c r="N30" s="1"/>
      <c r="O30" s="4"/>
      <c r="P30" s="4"/>
      <c r="Q30" s="6"/>
      <c r="R30" s="6"/>
      <c r="S30" s="6"/>
    </row>
    <row r="31" spans="1:19" ht="12">
      <c r="A31" s="53" t="s">
        <v>8</v>
      </c>
      <c r="B31" s="54"/>
      <c r="C31" s="8"/>
      <c r="D31" s="1"/>
      <c r="E31" s="1"/>
      <c r="F31" s="13"/>
      <c r="G31" s="1"/>
      <c r="H31" s="1"/>
      <c r="I31" s="1"/>
      <c r="J31" s="1"/>
      <c r="K31" s="1"/>
      <c r="L31" s="1"/>
      <c r="M31" s="1"/>
      <c r="N31" s="1"/>
      <c r="O31" s="4"/>
      <c r="P31" s="4"/>
      <c r="Q31" s="6"/>
      <c r="R31" s="6"/>
      <c r="S31" s="6"/>
    </row>
    <row r="32" spans="1:19" ht="12">
      <c r="A32" s="16"/>
      <c r="B32" s="17"/>
      <c r="C32" s="8"/>
      <c r="D32" s="1"/>
      <c r="E32" s="1"/>
      <c r="F32" s="13"/>
      <c r="G32" s="1"/>
      <c r="H32" s="1"/>
      <c r="I32" s="1"/>
      <c r="J32" s="1"/>
      <c r="K32" s="1"/>
      <c r="L32" s="1"/>
      <c r="M32" s="1"/>
      <c r="N32" s="1"/>
      <c r="O32" s="4"/>
      <c r="P32" s="4"/>
      <c r="Q32" s="6"/>
      <c r="R32" s="6"/>
      <c r="S32" s="6"/>
    </row>
    <row r="33" spans="1:20" ht="12">
      <c r="A33" s="16" t="s">
        <v>13</v>
      </c>
      <c r="B33" s="17"/>
      <c r="C33" s="8"/>
      <c r="D33" s="1"/>
      <c r="E33" s="1"/>
      <c r="F33" s="13"/>
      <c r="G33" s="1"/>
      <c r="H33" s="1"/>
      <c r="I33" s="1"/>
      <c r="J33" s="1"/>
      <c r="K33" s="1"/>
      <c r="L33" s="1"/>
      <c r="M33" s="1"/>
      <c r="N33" s="1"/>
      <c r="O33" s="4"/>
      <c r="P33" s="4"/>
      <c r="Q33" s="6"/>
      <c r="R33" s="6"/>
      <c r="S33" s="6"/>
    </row>
    <row r="34" spans="1:20" ht="12">
      <c r="A34" s="1"/>
      <c r="B34" s="8"/>
      <c r="C34" s="8"/>
      <c r="D34" s="1"/>
      <c r="E34" s="1"/>
      <c r="F34" s="13"/>
      <c r="G34" s="1"/>
      <c r="H34" s="1"/>
      <c r="I34" s="1"/>
      <c r="J34" s="1"/>
      <c r="K34" s="4"/>
      <c r="L34" s="4"/>
      <c r="M34" s="4"/>
      <c r="N34" s="4"/>
      <c r="O34" s="4"/>
      <c r="P34" s="4"/>
    </row>
    <row r="35" spans="1:20" ht="45.75" customHeight="1">
      <c r="A35" s="1"/>
      <c r="B35" s="55" t="s">
        <v>9</v>
      </c>
      <c r="C35" s="25" t="s">
        <v>3</v>
      </c>
      <c r="D35" s="34" t="s">
        <v>2</v>
      </c>
      <c r="E35" s="27" t="s">
        <v>4</v>
      </c>
      <c r="F35" s="26" t="s">
        <v>5</v>
      </c>
      <c r="G35" s="27" t="s">
        <v>6</v>
      </c>
      <c r="H35" s="27" t="s">
        <v>7</v>
      </c>
      <c r="I35" s="56"/>
      <c r="J35" s="56"/>
      <c r="K35" s="36"/>
      <c r="L35" s="1"/>
      <c r="M35" s="1"/>
      <c r="N35" s="1"/>
      <c r="O35" s="4"/>
      <c r="P35" s="4"/>
      <c r="Q35" s="4"/>
    </row>
    <row r="36" spans="1:20" ht="59.4" customHeight="1">
      <c r="A36" s="1"/>
      <c r="B36" s="30" t="s">
        <v>42</v>
      </c>
      <c r="C36" s="30" t="s">
        <v>42</v>
      </c>
      <c r="D36" s="57" t="s">
        <v>43</v>
      </c>
      <c r="E36" s="31" t="s">
        <v>44</v>
      </c>
      <c r="F36" s="32" t="s">
        <v>45</v>
      </c>
      <c r="G36" s="31">
        <v>31029</v>
      </c>
      <c r="H36" s="31" t="s">
        <v>46</v>
      </c>
      <c r="I36" s="1"/>
      <c r="J36" s="1"/>
      <c r="K36" s="1"/>
      <c r="L36" s="1"/>
      <c r="M36" s="1"/>
      <c r="N36" s="1"/>
      <c r="O36" s="1"/>
      <c r="P36" s="4"/>
      <c r="Q36" s="4"/>
      <c r="R36" s="6"/>
      <c r="S36" s="6"/>
      <c r="T36" s="6"/>
    </row>
    <row r="37" spans="1:20" ht="12">
      <c r="A37" s="1"/>
      <c r="B37" s="8"/>
      <c r="C37" s="8"/>
      <c r="D37" s="1"/>
      <c r="E37" s="1"/>
      <c r="F37" s="13"/>
      <c r="G37" s="1"/>
      <c r="H37" s="1"/>
      <c r="I37" s="1"/>
      <c r="J37" s="1"/>
      <c r="K37" s="1"/>
      <c r="L37" s="1"/>
      <c r="M37" s="1"/>
      <c r="N37" s="1"/>
      <c r="O37" s="4"/>
      <c r="P37" s="4"/>
      <c r="Q37" s="6"/>
      <c r="R37" s="6"/>
      <c r="S37" s="6"/>
    </row>
    <row r="38" spans="1:20" ht="12">
      <c r="A38" s="1"/>
      <c r="B38" s="8"/>
      <c r="C38" s="8"/>
      <c r="D38" s="1"/>
      <c r="E38" s="1"/>
      <c r="F38" s="13"/>
      <c r="G38" s="1"/>
      <c r="H38" s="1"/>
      <c r="I38" s="1"/>
      <c r="J38" s="1"/>
      <c r="K38" s="1"/>
      <c r="L38" s="1"/>
      <c r="M38" s="1"/>
      <c r="N38" s="1"/>
      <c r="O38" s="4"/>
      <c r="P38" s="4"/>
      <c r="Q38" s="6"/>
      <c r="R38" s="6"/>
      <c r="S38" s="6"/>
    </row>
    <row r="39" spans="1:20" ht="12">
      <c r="A39" s="1"/>
      <c r="B39" s="8"/>
      <c r="C39" s="8"/>
      <c r="D39" s="1"/>
      <c r="E39" s="1"/>
      <c r="F39" s="13"/>
      <c r="G39" s="1"/>
      <c r="H39" s="1"/>
      <c r="I39" s="1"/>
      <c r="J39" s="1"/>
      <c r="K39" s="1"/>
      <c r="L39" s="1"/>
      <c r="M39" s="1"/>
      <c r="N39" s="1"/>
      <c r="O39" s="4"/>
      <c r="P39" s="4"/>
      <c r="Q39" s="6"/>
      <c r="R39" s="6"/>
      <c r="S39" s="6"/>
    </row>
    <row r="40" spans="1:20" ht="12">
      <c r="A40" s="1"/>
      <c r="B40" s="8"/>
      <c r="C40" s="8"/>
      <c r="D40" s="1"/>
      <c r="E40" s="1"/>
      <c r="F40" s="13"/>
      <c r="G40" s="1"/>
      <c r="H40" s="1"/>
      <c r="I40" s="1"/>
      <c r="J40" s="1"/>
      <c r="K40" s="1"/>
      <c r="L40" s="1"/>
      <c r="M40" s="1"/>
      <c r="N40" s="1"/>
      <c r="O40" s="4"/>
      <c r="P40" s="4"/>
      <c r="Q40" s="6"/>
      <c r="R40" s="6"/>
      <c r="S40" s="6"/>
    </row>
    <row r="41" spans="1:20" ht="12">
      <c r="A41" s="1"/>
      <c r="B41" s="8"/>
      <c r="C41" s="8"/>
      <c r="D41" s="1"/>
      <c r="E41" s="1"/>
      <c r="F41" s="13"/>
      <c r="G41" s="1"/>
      <c r="H41" s="1"/>
      <c r="I41" s="1"/>
      <c r="J41" s="1"/>
      <c r="K41" s="1"/>
      <c r="L41" s="1"/>
      <c r="M41" s="1"/>
      <c r="N41" s="1"/>
      <c r="O41" s="4"/>
      <c r="P41" s="4"/>
      <c r="Q41" s="6"/>
      <c r="R41" s="6"/>
      <c r="S41" s="6"/>
    </row>
    <row r="42" spans="1:20" ht="12">
      <c r="A42" s="1"/>
      <c r="B42" s="8"/>
      <c r="C42" s="8"/>
      <c r="D42" s="1"/>
      <c r="E42" s="1"/>
      <c r="F42" s="13"/>
      <c r="G42" s="1"/>
      <c r="H42" s="1"/>
      <c r="I42" s="1"/>
      <c r="J42" s="1"/>
      <c r="K42" s="1"/>
      <c r="L42" s="1"/>
      <c r="M42" s="1"/>
      <c r="N42" s="1"/>
      <c r="O42" s="4"/>
      <c r="P42" s="4"/>
      <c r="Q42" s="6"/>
      <c r="R42" s="6"/>
      <c r="S42" s="6"/>
    </row>
    <row r="43" spans="1:20" ht="12">
      <c r="A43" s="1"/>
      <c r="B43" s="8"/>
      <c r="C43" s="8"/>
      <c r="D43" s="1"/>
      <c r="E43" s="1"/>
      <c r="F43" s="13"/>
      <c r="G43" s="1"/>
      <c r="H43" s="1"/>
      <c r="I43" s="1"/>
      <c r="J43" s="1"/>
      <c r="K43" s="1"/>
      <c r="L43" s="1"/>
      <c r="M43" s="1"/>
      <c r="N43" s="1"/>
      <c r="O43" s="4"/>
      <c r="P43" s="4"/>
      <c r="Q43" s="6"/>
      <c r="R43" s="6"/>
      <c r="S43" s="6"/>
    </row>
    <row r="44" spans="1:20" ht="12">
      <c r="A44" s="1"/>
      <c r="B44" s="8"/>
      <c r="C44" s="8"/>
      <c r="D44" s="1"/>
      <c r="E44" s="1"/>
      <c r="F44" s="13"/>
      <c r="G44" s="1"/>
      <c r="H44" s="1"/>
      <c r="I44" s="1"/>
      <c r="J44" s="1"/>
      <c r="K44" s="1"/>
      <c r="L44" s="1"/>
      <c r="M44" s="1"/>
      <c r="N44" s="1"/>
      <c r="O44" s="4"/>
      <c r="P44" s="4"/>
      <c r="Q44" s="6"/>
      <c r="R44" s="6"/>
      <c r="S44" s="6"/>
    </row>
    <row r="45" spans="1:20" ht="12">
      <c r="A45" s="1"/>
      <c r="B45" s="8"/>
      <c r="C45" s="8"/>
      <c r="D45" s="1"/>
      <c r="E45" s="1"/>
      <c r="F45" s="13"/>
      <c r="G45" s="1"/>
      <c r="H45" s="1"/>
      <c r="I45" s="1"/>
      <c r="J45" s="1"/>
      <c r="K45" s="1"/>
      <c r="L45" s="1"/>
      <c r="M45" s="1"/>
      <c r="N45" s="1"/>
      <c r="O45" s="4"/>
      <c r="P45" s="4"/>
      <c r="Q45" s="6"/>
      <c r="R45" s="6"/>
      <c r="S45" s="6"/>
    </row>
    <row r="46" spans="1:20" ht="12">
      <c r="A46" s="1"/>
      <c r="B46" s="8"/>
      <c r="C46" s="8"/>
      <c r="D46" s="1"/>
      <c r="E46" s="1"/>
      <c r="F46" s="13"/>
      <c r="G46" s="1"/>
      <c r="H46" s="1"/>
      <c r="I46" s="1"/>
      <c r="J46" s="1"/>
      <c r="K46" s="1"/>
      <c r="L46" s="1"/>
      <c r="M46" s="1"/>
      <c r="N46" s="1"/>
      <c r="O46" s="4"/>
      <c r="P46" s="4"/>
      <c r="Q46" s="6"/>
      <c r="R46" s="6"/>
      <c r="S46" s="6"/>
    </row>
    <row r="47" spans="1:20" ht="12">
      <c r="A47" s="1"/>
      <c r="B47" s="8"/>
      <c r="C47" s="8"/>
      <c r="D47" s="1"/>
      <c r="E47" s="1"/>
      <c r="F47" s="13"/>
      <c r="G47" s="1"/>
      <c r="H47" s="1"/>
      <c r="I47" s="1"/>
      <c r="J47" s="1"/>
      <c r="K47" s="1"/>
      <c r="L47" s="1"/>
      <c r="M47" s="1"/>
      <c r="N47" s="1"/>
      <c r="O47" s="4"/>
      <c r="P47" s="4"/>
      <c r="Q47" s="6"/>
      <c r="R47" s="6"/>
      <c r="S47" s="6"/>
    </row>
    <row r="48" spans="1:20" ht="12">
      <c r="A48" s="1"/>
      <c r="B48" s="8"/>
      <c r="C48" s="8"/>
      <c r="D48" s="1"/>
      <c r="E48" s="1"/>
      <c r="F48" s="13"/>
      <c r="G48" s="1"/>
      <c r="H48" s="1"/>
      <c r="I48" s="1"/>
      <c r="J48" s="1"/>
      <c r="K48" s="1"/>
      <c r="L48" s="1"/>
      <c r="M48" s="1"/>
      <c r="N48" s="1"/>
      <c r="O48" s="4"/>
      <c r="P48" s="4"/>
      <c r="Q48" s="6"/>
      <c r="R48" s="6"/>
      <c r="S48" s="6"/>
    </row>
    <row r="49" spans="1:19" ht="12">
      <c r="A49" s="1"/>
      <c r="B49" s="8"/>
      <c r="C49" s="8"/>
      <c r="D49" s="1"/>
      <c r="E49" s="1"/>
      <c r="F49" s="13"/>
      <c r="G49" s="1"/>
      <c r="H49" s="1"/>
      <c r="I49" s="1"/>
      <c r="J49" s="1"/>
      <c r="K49" s="1"/>
      <c r="L49" s="1"/>
      <c r="M49" s="1"/>
      <c r="N49" s="1"/>
      <c r="O49" s="4"/>
      <c r="P49" s="4"/>
      <c r="Q49" s="6"/>
      <c r="R49" s="6"/>
      <c r="S49" s="6"/>
    </row>
    <row r="50" spans="1:19" ht="12">
      <c r="A50" s="1"/>
      <c r="B50" s="8"/>
      <c r="C50" s="8"/>
      <c r="D50" s="1"/>
      <c r="E50" s="1"/>
      <c r="F50" s="13"/>
      <c r="G50" s="1"/>
      <c r="H50" s="1"/>
      <c r="I50" s="1"/>
      <c r="J50" s="1"/>
      <c r="K50" s="1"/>
      <c r="L50" s="1"/>
      <c r="M50" s="1"/>
      <c r="N50" s="1"/>
      <c r="O50" s="4"/>
      <c r="P50" s="4"/>
      <c r="Q50" s="6"/>
      <c r="R50" s="6"/>
      <c r="S50" s="6"/>
    </row>
    <row r="51" spans="1:19" ht="12">
      <c r="A51" s="1"/>
      <c r="B51" s="8"/>
      <c r="C51" s="8"/>
      <c r="D51" s="1"/>
      <c r="E51" s="1"/>
      <c r="F51" s="13"/>
      <c r="G51" s="1"/>
      <c r="H51" s="1"/>
      <c r="I51" s="1"/>
      <c r="J51" s="1"/>
      <c r="K51" s="1"/>
      <c r="L51" s="1"/>
      <c r="M51" s="1"/>
      <c r="N51" s="1"/>
      <c r="O51" s="4"/>
      <c r="P51" s="4"/>
      <c r="Q51" s="6"/>
      <c r="R51" s="6"/>
      <c r="S51" s="6"/>
    </row>
    <row r="52" spans="1:19" ht="12">
      <c r="A52" s="1"/>
      <c r="B52" s="8"/>
      <c r="C52" s="8"/>
      <c r="D52" s="1"/>
      <c r="E52" s="1"/>
      <c r="F52" s="13"/>
      <c r="G52" s="1"/>
      <c r="H52" s="1"/>
      <c r="I52" s="1"/>
      <c r="J52" s="1"/>
      <c r="K52" s="1"/>
      <c r="L52" s="1"/>
      <c r="M52" s="1"/>
      <c r="N52" s="1"/>
      <c r="O52" s="4"/>
      <c r="P52" s="4"/>
      <c r="Q52" s="6"/>
      <c r="R52" s="6"/>
      <c r="S52" s="6"/>
    </row>
    <row r="53" spans="1:19" ht="12">
      <c r="A53" s="1"/>
      <c r="B53" s="8"/>
      <c r="C53" s="8"/>
      <c r="D53" s="1"/>
      <c r="E53" s="1"/>
      <c r="F53" s="13"/>
      <c r="G53" s="1"/>
      <c r="H53" s="1"/>
      <c r="I53" s="1"/>
      <c r="J53" s="1"/>
      <c r="K53" s="1"/>
      <c r="L53" s="1"/>
      <c r="M53" s="1"/>
      <c r="N53" s="1"/>
      <c r="O53" s="4"/>
      <c r="P53" s="4"/>
      <c r="Q53" s="6"/>
      <c r="R53" s="6"/>
      <c r="S53" s="6"/>
    </row>
    <row r="54" spans="1:19" ht="12">
      <c r="A54" s="1"/>
      <c r="B54" s="8"/>
      <c r="C54" s="8"/>
      <c r="D54" s="1"/>
      <c r="E54" s="1"/>
      <c r="F54" s="13"/>
      <c r="G54" s="1"/>
      <c r="H54" s="1"/>
      <c r="I54" s="1"/>
      <c r="J54" s="1"/>
      <c r="K54" s="1"/>
      <c r="L54" s="1"/>
      <c r="M54" s="1"/>
      <c r="N54" s="1"/>
      <c r="O54" s="4"/>
      <c r="P54" s="4"/>
      <c r="Q54" s="6"/>
      <c r="R54" s="6"/>
      <c r="S54" s="6"/>
    </row>
    <row r="55" spans="1:19" ht="12">
      <c r="A55" s="1"/>
      <c r="B55" s="8"/>
      <c r="C55" s="8"/>
      <c r="D55" s="1"/>
      <c r="E55" s="1"/>
      <c r="F55" s="13"/>
      <c r="G55" s="1"/>
      <c r="H55" s="1"/>
      <c r="I55" s="1"/>
      <c r="J55" s="1"/>
      <c r="K55" s="1"/>
      <c r="L55" s="1"/>
      <c r="M55" s="1"/>
      <c r="N55" s="1"/>
      <c r="O55" s="4"/>
      <c r="P55" s="4"/>
      <c r="Q55" s="6"/>
      <c r="R55" s="6"/>
      <c r="S55" s="6"/>
    </row>
    <row r="56" spans="1:19" ht="12">
      <c r="A56" s="1"/>
      <c r="B56" s="8"/>
      <c r="C56" s="8"/>
      <c r="D56" s="1"/>
      <c r="E56" s="1"/>
      <c r="F56" s="13"/>
      <c r="G56" s="1"/>
      <c r="H56" s="1"/>
      <c r="I56" s="1"/>
      <c r="J56" s="1"/>
      <c r="K56" s="1"/>
      <c r="L56" s="1"/>
      <c r="M56" s="1"/>
      <c r="N56" s="1"/>
      <c r="O56" s="4"/>
      <c r="P56" s="4"/>
      <c r="Q56" s="6"/>
      <c r="R56" s="6"/>
      <c r="S56" s="6"/>
    </row>
    <row r="57" spans="1:19" ht="12">
      <c r="A57" s="9" t="s">
        <v>17</v>
      </c>
      <c r="B57" s="8"/>
      <c r="C57" s="8"/>
      <c r="D57" s="1"/>
      <c r="E57" s="1"/>
      <c r="F57" s="13"/>
      <c r="G57" s="1"/>
      <c r="H57" s="1"/>
      <c r="I57" s="1"/>
      <c r="J57" s="1"/>
      <c r="K57" s="1"/>
      <c r="L57" s="1"/>
      <c r="M57" s="1"/>
      <c r="N57" s="1" t="s">
        <v>19</v>
      </c>
      <c r="O57" s="4"/>
      <c r="P57" s="4"/>
      <c r="Q57" s="6"/>
      <c r="R57" s="6"/>
      <c r="S57" s="6"/>
    </row>
    <row r="58" spans="1:19" ht="12">
      <c r="A58" s="9"/>
      <c r="B58" s="8"/>
      <c r="C58" s="8"/>
      <c r="D58" s="1"/>
      <c r="E58" s="1"/>
      <c r="F58" s="13"/>
      <c r="G58" s="1"/>
      <c r="H58" s="1"/>
      <c r="I58" s="1"/>
      <c r="J58" s="1"/>
      <c r="K58" s="1"/>
      <c r="L58" s="1"/>
      <c r="M58" s="1"/>
      <c r="N58" s="1"/>
      <c r="O58" s="4"/>
      <c r="P58" s="4"/>
      <c r="Q58" s="6"/>
      <c r="R58" s="6"/>
      <c r="S58" s="6"/>
    </row>
    <row r="59" spans="1:19" ht="12">
      <c r="A59" s="9" t="s">
        <v>18</v>
      </c>
      <c r="B59" s="8"/>
      <c r="C59" s="8"/>
      <c r="D59" s="1"/>
      <c r="E59" s="1"/>
      <c r="F59" s="13"/>
      <c r="G59" s="1"/>
      <c r="H59" s="1"/>
      <c r="I59" s="1"/>
      <c r="J59" s="1"/>
      <c r="K59" s="1"/>
      <c r="L59" s="1"/>
      <c r="M59" s="1"/>
      <c r="N59" s="1"/>
      <c r="O59" s="4" t="s">
        <v>19</v>
      </c>
      <c r="P59" s="4"/>
      <c r="Q59" s="6"/>
      <c r="R59" s="6"/>
      <c r="S59" s="6"/>
    </row>
    <row r="60" spans="1:19" ht="12">
      <c r="A60" s="9"/>
      <c r="B60" s="8"/>
      <c r="C60" s="8"/>
      <c r="D60" s="1"/>
      <c r="E60" s="1"/>
      <c r="F60" s="13"/>
      <c r="G60" s="1"/>
      <c r="H60" s="1"/>
      <c r="I60" s="1"/>
      <c r="J60" s="23" t="s">
        <v>12</v>
      </c>
      <c r="K60" s="74"/>
      <c r="L60" s="75"/>
      <c r="M60" s="1"/>
      <c r="N60" s="1"/>
      <c r="O60" s="4"/>
      <c r="P60" s="4"/>
      <c r="Q60" s="6"/>
      <c r="R60" s="6"/>
      <c r="S60" s="6"/>
    </row>
    <row r="61" spans="1:19" ht="102" customHeight="1">
      <c r="B61" s="24" t="s">
        <v>9</v>
      </c>
      <c r="C61" s="25" t="s">
        <v>3</v>
      </c>
      <c r="D61" s="26" t="s">
        <v>35</v>
      </c>
      <c r="E61" s="27" t="s">
        <v>31</v>
      </c>
      <c r="F61" s="26" t="s">
        <v>5</v>
      </c>
      <c r="G61" s="27" t="s">
        <v>6</v>
      </c>
      <c r="H61" s="27" t="s">
        <v>7</v>
      </c>
      <c r="I61" s="26" t="s">
        <v>24</v>
      </c>
      <c r="J61" s="28" t="s">
        <v>22</v>
      </c>
      <c r="K61" s="26" t="s">
        <v>21</v>
      </c>
      <c r="L61" s="29" t="s">
        <v>20</v>
      </c>
      <c r="M61" s="26" t="s">
        <v>32</v>
      </c>
      <c r="N61" s="26" t="s">
        <v>33</v>
      </c>
      <c r="O61" s="26" t="s">
        <v>34</v>
      </c>
      <c r="P61" s="26" t="s">
        <v>23</v>
      </c>
      <c r="Q61" s="6"/>
      <c r="R61" s="6"/>
      <c r="S61" s="6"/>
    </row>
    <row r="62" spans="1:19" ht="12">
      <c r="A62" s="7">
        <v>1</v>
      </c>
      <c r="B62" s="58" t="s">
        <v>80</v>
      </c>
      <c r="C62" s="58" t="s">
        <v>80</v>
      </c>
      <c r="D62" s="59" t="s">
        <v>92</v>
      </c>
      <c r="E62" s="59" t="s">
        <v>81</v>
      </c>
      <c r="F62" s="59" t="s">
        <v>90</v>
      </c>
      <c r="G62" s="60">
        <v>31029</v>
      </c>
      <c r="H62" s="60" t="s">
        <v>46</v>
      </c>
      <c r="I62" s="60" t="s">
        <v>52</v>
      </c>
      <c r="J62" s="60" t="s">
        <v>98</v>
      </c>
      <c r="K62" s="60">
        <v>0.1</v>
      </c>
      <c r="L62" s="28"/>
      <c r="M62" s="60">
        <v>19</v>
      </c>
      <c r="N62" s="70">
        <v>43325</v>
      </c>
      <c r="O62" s="70">
        <v>43388</v>
      </c>
      <c r="P62" s="60"/>
      <c r="R62" s="6"/>
      <c r="S62" s="6"/>
    </row>
    <row r="63" spans="1:19" ht="12">
      <c r="B63" s="58"/>
      <c r="C63" s="58"/>
      <c r="D63" s="59"/>
      <c r="E63" s="59"/>
      <c r="F63" s="59"/>
      <c r="G63" s="60"/>
      <c r="H63" s="60"/>
      <c r="I63" s="60" t="s">
        <v>52</v>
      </c>
      <c r="J63" s="60" t="s">
        <v>97</v>
      </c>
      <c r="K63" s="60">
        <v>0.58199999999999996</v>
      </c>
      <c r="L63" s="28"/>
      <c r="M63" s="60">
        <v>145.5</v>
      </c>
      <c r="N63" s="70">
        <v>43325</v>
      </c>
      <c r="O63" s="70">
        <v>43388</v>
      </c>
      <c r="P63" s="61"/>
      <c r="R63" s="6"/>
      <c r="S63" s="6"/>
    </row>
    <row r="64" spans="1:19" ht="12">
      <c r="B64" s="58"/>
      <c r="C64" s="58"/>
      <c r="D64" s="59"/>
      <c r="E64" s="59"/>
      <c r="F64" s="59"/>
      <c r="G64" s="60"/>
      <c r="H64" s="60"/>
      <c r="I64" s="60" t="s">
        <v>52</v>
      </c>
      <c r="J64" s="60" t="s">
        <v>96</v>
      </c>
      <c r="K64" s="60">
        <v>2.3239999999999998</v>
      </c>
      <c r="L64" s="28"/>
      <c r="M64" s="60">
        <v>376.44000000000005</v>
      </c>
      <c r="N64" s="70">
        <v>43325</v>
      </c>
      <c r="O64" s="70">
        <v>43388</v>
      </c>
      <c r="P64" s="61"/>
      <c r="R64" s="6"/>
      <c r="S64" s="6"/>
    </row>
    <row r="65" spans="1:19" ht="12">
      <c r="B65" s="58"/>
      <c r="C65" s="58"/>
      <c r="D65" s="59"/>
      <c r="E65" s="59"/>
      <c r="F65" s="59"/>
      <c r="G65" s="60"/>
      <c r="H65" s="60"/>
      <c r="I65" s="60" t="s">
        <v>52</v>
      </c>
      <c r="J65" s="60" t="s">
        <v>95</v>
      </c>
      <c r="K65" s="60">
        <v>18.6387</v>
      </c>
      <c r="L65" s="28"/>
      <c r="M65" s="60">
        <v>4025.45</v>
      </c>
      <c r="N65" s="70">
        <v>43325</v>
      </c>
      <c r="O65" s="70">
        <v>43388</v>
      </c>
      <c r="P65" s="61"/>
      <c r="R65" s="6"/>
      <c r="S65" s="6"/>
    </row>
    <row r="66" spans="1:19" ht="12">
      <c r="B66" s="58"/>
      <c r="C66" s="58"/>
      <c r="D66" s="59"/>
      <c r="E66" s="59"/>
      <c r="F66" s="59"/>
      <c r="G66" s="60"/>
      <c r="H66" s="60"/>
      <c r="I66" s="60" t="s">
        <v>52</v>
      </c>
      <c r="J66" s="60" t="s">
        <v>94</v>
      </c>
      <c r="K66" s="60">
        <v>0.16</v>
      </c>
      <c r="L66" s="28"/>
      <c r="M66" s="60">
        <v>25.9</v>
      </c>
      <c r="N66" s="70">
        <v>43325</v>
      </c>
      <c r="O66" s="70">
        <v>43388</v>
      </c>
      <c r="P66" s="61"/>
      <c r="R66" s="6"/>
      <c r="S66" s="6"/>
    </row>
    <row r="67" spans="1:19" ht="12">
      <c r="B67" s="58"/>
      <c r="C67" s="58"/>
      <c r="D67" s="59"/>
      <c r="E67" s="59"/>
      <c r="F67" s="59"/>
      <c r="G67" s="60"/>
      <c r="H67" s="60"/>
      <c r="I67" s="60" t="s">
        <v>52</v>
      </c>
      <c r="J67" s="60" t="s">
        <v>93</v>
      </c>
      <c r="K67" s="60">
        <v>0.62390000000000001</v>
      </c>
      <c r="L67" s="28"/>
      <c r="M67" s="60">
        <v>101.06</v>
      </c>
      <c r="N67" s="70">
        <v>43325</v>
      </c>
      <c r="O67" s="70">
        <v>43388</v>
      </c>
      <c r="P67" s="61"/>
      <c r="R67" s="6"/>
      <c r="S67" s="6"/>
    </row>
    <row r="68" spans="1:19" ht="12">
      <c r="B68" s="58"/>
      <c r="C68" s="58"/>
      <c r="D68" s="59"/>
      <c r="E68" s="59"/>
      <c r="F68" s="59"/>
      <c r="G68" s="60"/>
      <c r="H68" s="60"/>
      <c r="I68" s="60" t="s">
        <v>52</v>
      </c>
      <c r="J68" s="60" t="s">
        <v>91</v>
      </c>
      <c r="K68" s="60">
        <v>0.1201</v>
      </c>
      <c r="L68" s="28">
        <f>SUM(K62:K68)</f>
        <v>22.5487</v>
      </c>
      <c r="M68" s="60">
        <v>11.66</v>
      </c>
      <c r="N68" s="70">
        <v>43325</v>
      </c>
      <c r="O68" s="70">
        <v>43388</v>
      </c>
      <c r="P68" s="61" t="s">
        <v>1153</v>
      </c>
      <c r="R68" s="6"/>
      <c r="S68" s="6"/>
    </row>
    <row r="69" spans="1:19" ht="12">
      <c r="A69" s="7">
        <v>2</v>
      </c>
      <c r="B69" s="60" t="s">
        <v>66</v>
      </c>
      <c r="C69" s="58" t="s">
        <v>67</v>
      </c>
      <c r="D69" s="59" t="s">
        <v>68</v>
      </c>
      <c r="E69" s="59" t="s">
        <v>69</v>
      </c>
      <c r="F69" s="59" t="s">
        <v>99</v>
      </c>
      <c r="G69" s="60">
        <v>31014</v>
      </c>
      <c r="H69" s="60" t="s">
        <v>46</v>
      </c>
      <c r="I69" s="60" t="s">
        <v>52</v>
      </c>
      <c r="J69" s="60" t="s">
        <v>95</v>
      </c>
      <c r="K69" s="60">
        <v>0.90869999999999995</v>
      </c>
      <c r="L69" s="28"/>
      <c r="M69" s="60">
        <v>196.27</v>
      </c>
      <c r="N69" s="70">
        <v>43325</v>
      </c>
      <c r="O69" s="70">
        <v>43388</v>
      </c>
      <c r="P69" s="61"/>
      <c r="R69" s="6"/>
      <c r="S69" s="6"/>
    </row>
    <row r="70" spans="1:19" ht="12">
      <c r="B70" s="60"/>
      <c r="C70" s="60"/>
      <c r="D70" s="59"/>
      <c r="E70" s="59"/>
      <c r="F70" s="59"/>
      <c r="G70" s="60"/>
      <c r="H70" s="60"/>
      <c r="I70" s="60" t="s">
        <v>52</v>
      </c>
      <c r="J70" s="60" t="s">
        <v>93</v>
      </c>
      <c r="K70" s="60">
        <v>0.42509999999999998</v>
      </c>
      <c r="L70" s="28">
        <f>SUM(K69:K70)</f>
        <v>1.3337999999999999</v>
      </c>
      <c r="M70" s="60">
        <v>68.850000000000009</v>
      </c>
      <c r="N70" s="70">
        <v>43325</v>
      </c>
      <c r="O70" s="70">
        <v>43388</v>
      </c>
      <c r="P70" s="61" t="s">
        <v>1153</v>
      </c>
      <c r="R70" s="6"/>
      <c r="S70" s="6"/>
    </row>
    <row r="71" spans="1:19" ht="12">
      <c r="A71" s="7">
        <v>3</v>
      </c>
      <c r="B71" s="60" t="s">
        <v>53</v>
      </c>
      <c r="C71" s="58" t="s">
        <v>54</v>
      </c>
      <c r="D71" s="59" t="s">
        <v>55</v>
      </c>
      <c r="E71" s="59" t="s">
        <v>56</v>
      </c>
      <c r="F71" s="59" t="s">
        <v>57</v>
      </c>
      <c r="G71" s="60">
        <v>31014</v>
      </c>
      <c r="H71" s="60" t="s">
        <v>46</v>
      </c>
      <c r="I71" s="60" t="s">
        <v>52</v>
      </c>
      <c r="J71" s="60" t="s">
        <v>96</v>
      </c>
      <c r="K71" s="60">
        <v>1.4750000000000001</v>
      </c>
      <c r="L71" s="28">
        <f>SUM(K71)</f>
        <v>1.4750000000000001</v>
      </c>
      <c r="M71" s="60">
        <v>238.92000000000002</v>
      </c>
      <c r="N71" s="70">
        <v>43325</v>
      </c>
      <c r="O71" s="70">
        <v>43388</v>
      </c>
      <c r="P71" s="61" t="s">
        <v>1153</v>
      </c>
      <c r="R71" s="6"/>
      <c r="S71" s="6"/>
    </row>
    <row r="72" spans="1:19" ht="12">
      <c r="A72" s="7">
        <v>4</v>
      </c>
      <c r="B72" s="60" t="s">
        <v>47</v>
      </c>
      <c r="C72" s="58" t="s">
        <v>48</v>
      </c>
      <c r="D72" s="59" t="s">
        <v>49</v>
      </c>
      <c r="E72" s="59" t="s">
        <v>50</v>
      </c>
      <c r="F72" s="59" t="s">
        <v>51</v>
      </c>
      <c r="G72" s="60">
        <v>31029</v>
      </c>
      <c r="H72" s="60" t="s">
        <v>46</v>
      </c>
      <c r="I72" s="60" t="s">
        <v>52</v>
      </c>
      <c r="J72" s="60" t="s">
        <v>95</v>
      </c>
      <c r="K72" s="60">
        <v>5.9184999999999999</v>
      </c>
      <c r="L72" s="28"/>
      <c r="M72" s="60">
        <v>1246.3900000000001</v>
      </c>
      <c r="N72" s="70">
        <v>43325</v>
      </c>
      <c r="O72" s="70">
        <v>43388</v>
      </c>
      <c r="P72" s="61"/>
      <c r="R72" s="6"/>
      <c r="S72" s="6"/>
    </row>
    <row r="73" spans="1:19" ht="12">
      <c r="B73" s="60"/>
      <c r="C73" s="60"/>
      <c r="D73" s="59"/>
      <c r="E73" s="59"/>
      <c r="F73" s="59"/>
      <c r="G73" s="60"/>
      <c r="H73" s="60"/>
      <c r="I73" s="60" t="s">
        <v>52</v>
      </c>
      <c r="J73" s="60" t="s">
        <v>91</v>
      </c>
      <c r="K73" s="60">
        <v>1.9542999999999999</v>
      </c>
      <c r="L73" s="28">
        <f>SUM(K72:K73)</f>
        <v>7.8727999999999998</v>
      </c>
      <c r="M73" s="60">
        <v>316.54000000000002</v>
      </c>
      <c r="N73" s="70">
        <v>43325</v>
      </c>
      <c r="O73" s="70">
        <v>43388</v>
      </c>
      <c r="P73" s="61" t="s">
        <v>1153</v>
      </c>
      <c r="R73" s="6"/>
      <c r="S73" s="6"/>
    </row>
    <row r="74" spans="1:19" ht="22.8">
      <c r="A74" s="7">
        <v>5</v>
      </c>
      <c r="B74" s="58" t="s">
        <v>78</v>
      </c>
      <c r="C74" s="58" t="s">
        <v>78</v>
      </c>
      <c r="D74" s="59" t="s">
        <v>101</v>
      </c>
      <c r="E74" s="59" t="s">
        <v>79</v>
      </c>
      <c r="F74" s="59" t="s">
        <v>102</v>
      </c>
      <c r="G74" s="60">
        <v>31020</v>
      </c>
      <c r="H74" s="60" t="s">
        <v>46</v>
      </c>
      <c r="I74" s="60" t="s">
        <v>52</v>
      </c>
      <c r="J74" s="60" t="s">
        <v>96</v>
      </c>
      <c r="K74" s="60">
        <v>1.2324999999999999</v>
      </c>
      <c r="L74" s="28">
        <f>K74</f>
        <v>1.2324999999999999</v>
      </c>
      <c r="M74" s="60">
        <v>199.58</v>
      </c>
      <c r="N74" s="70">
        <v>43325</v>
      </c>
      <c r="O74" s="70">
        <v>43388</v>
      </c>
      <c r="P74" s="61" t="s">
        <v>1153</v>
      </c>
      <c r="R74" s="6"/>
      <c r="S74" s="6"/>
    </row>
    <row r="75" spans="1:19" ht="12">
      <c r="A75" s="7">
        <v>6</v>
      </c>
      <c r="B75" s="58" t="s">
        <v>73</v>
      </c>
      <c r="C75" s="58" t="s">
        <v>73</v>
      </c>
      <c r="D75" s="59" t="s">
        <v>74</v>
      </c>
      <c r="E75" s="59" t="s">
        <v>75</v>
      </c>
      <c r="F75" s="59" t="s">
        <v>103</v>
      </c>
      <c r="G75" s="60">
        <v>31015</v>
      </c>
      <c r="H75" s="60" t="s">
        <v>46</v>
      </c>
      <c r="I75" s="60" t="s">
        <v>52</v>
      </c>
      <c r="J75" s="60" t="s">
        <v>96</v>
      </c>
      <c r="K75" s="60">
        <v>3.0522</v>
      </c>
      <c r="L75" s="28"/>
      <c r="M75" s="60">
        <v>447.09000000000003</v>
      </c>
      <c r="N75" s="70">
        <v>43325</v>
      </c>
      <c r="O75" s="70">
        <v>43388</v>
      </c>
      <c r="P75" s="61"/>
      <c r="R75" s="6"/>
      <c r="S75" s="6"/>
    </row>
    <row r="76" spans="1:19" ht="12">
      <c r="B76" s="58"/>
      <c r="C76" s="58"/>
      <c r="D76" s="59"/>
      <c r="E76" s="59"/>
      <c r="F76" s="59"/>
      <c r="G76" s="60"/>
      <c r="H76" s="60"/>
      <c r="I76" s="60" t="s">
        <v>52</v>
      </c>
      <c r="J76" s="60" t="s">
        <v>94</v>
      </c>
      <c r="K76" s="60">
        <v>0.5</v>
      </c>
      <c r="L76" s="28"/>
      <c r="M76" s="60">
        <v>81</v>
      </c>
      <c r="N76" s="70">
        <v>43325</v>
      </c>
      <c r="O76" s="70">
        <v>43388</v>
      </c>
      <c r="P76" s="61"/>
      <c r="R76" s="6"/>
      <c r="S76" s="6"/>
    </row>
    <row r="77" spans="1:19" ht="12">
      <c r="B77" s="58"/>
      <c r="C77" s="58"/>
      <c r="D77" s="59"/>
      <c r="E77" s="59"/>
      <c r="F77" s="59"/>
      <c r="G77" s="60"/>
      <c r="H77" s="60"/>
      <c r="I77" s="60" t="s">
        <v>52</v>
      </c>
      <c r="J77" s="60" t="s">
        <v>93</v>
      </c>
      <c r="K77" s="60">
        <v>2.1530999999999998</v>
      </c>
      <c r="L77" s="28">
        <f>SUM(K75:K77)</f>
        <v>5.7052999999999994</v>
      </c>
      <c r="M77" s="60">
        <v>348.73</v>
      </c>
      <c r="N77" s="70">
        <v>43325</v>
      </c>
      <c r="O77" s="70">
        <v>43388</v>
      </c>
      <c r="P77" s="61" t="s">
        <v>1153</v>
      </c>
      <c r="R77" s="6"/>
      <c r="S77" s="6"/>
    </row>
    <row r="78" spans="1:19" ht="22.8">
      <c r="A78" s="7">
        <v>7</v>
      </c>
      <c r="B78" s="58" t="s">
        <v>87</v>
      </c>
      <c r="C78" s="58" t="s">
        <v>87</v>
      </c>
      <c r="D78" s="59" t="s">
        <v>88</v>
      </c>
      <c r="E78" s="59" t="s">
        <v>89</v>
      </c>
      <c r="F78" s="59" t="s">
        <v>57</v>
      </c>
      <c r="G78" s="60">
        <v>31014</v>
      </c>
      <c r="H78" s="60" t="s">
        <v>46</v>
      </c>
      <c r="I78" s="60" t="s">
        <v>52</v>
      </c>
      <c r="J78" s="60" t="s">
        <v>106</v>
      </c>
      <c r="K78" s="60">
        <v>8.1000000000000003E-2</v>
      </c>
      <c r="L78" s="28"/>
      <c r="M78" s="60">
        <v>0</v>
      </c>
      <c r="N78" s="70">
        <v>43325</v>
      </c>
      <c r="O78" s="70">
        <v>43388</v>
      </c>
      <c r="P78" s="61"/>
      <c r="R78" s="6"/>
      <c r="S78" s="6"/>
    </row>
    <row r="79" spans="1:19" ht="12">
      <c r="B79" s="60"/>
      <c r="C79" s="60"/>
      <c r="D79" s="59"/>
      <c r="E79" s="59"/>
      <c r="F79" s="59"/>
      <c r="G79" s="60"/>
      <c r="H79" s="60"/>
      <c r="I79" s="60" t="s">
        <v>52</v>
      </c>
      <c r="J79" s="60" t="s">
        <v>105</v>
      </c>
      <c r="K79" s="60">
        <v>1.0205</v>
      </c>
      <c r="L79" s="28"/>
      <c r="M79" s="60">
        <v>220.41</v>
      </c>
      <c r="N79" s="70">
        <v>43325</v>
      </c>
      <c r="O79" s="70">
        <v>43388</v>
      </c>
      <c r="P79" s="61"/>
      <c r="R79" s="6"/>
      <c r="S79" s="6"/>
    </row>
    <row r="80" spans="1:19" ht="12">
      <c r="B80" s="60"/>
      <c r="C80" s="60"/>
      <c r="D80" s="59"/>
      <c r="E80" s="59"/>
      <c r="F80" s="59"/>
      <c r="G80" s="60"/>
      <c r="H80" s="60"/>
      <c r="I80" s="60" t="s">
        <v>52</v>
      </c>
      <c r="J80" s="60" t="s">
        <v>104</v>
      </c>
      <c r="K80" s="60">
        <v>0.03</v>
      </c>
      <c r="L80" s="28"/>
      <c r="M80" s="60">
        <v>5.69</v>
      </c>
      <c r="N80" s="70">
        <v>43325</v>
      </c>
      <c r="O80" s="70">
        <v>43388</v>
      </c>
      <c r="P80" s="61"/>
      <c r="R80" s="6"/>
      <c r="S80" s="6"/>
    </row>
    <row r="81" spans="1:19" ht="12">
      <c r="B81" s="60"/>
      <c r="C81" s="60"/>
      <c r="D81" s="59"/>
      <c r="E81" s="59"/>
      <c r="F81" s="59"/>
      <c r="G81" s="60"/>
      <c r="H81" s="60"/>
      <c r="I81" s="60" t="s">
        <v>52</v>
      </c>
      <c r="J81" s="60" t="s">
        <v>96</v>
      </c>
      <c r="K81" s="60">
        <v>4.1852999999999998</v>
      </c>
      <c r="L81" s="28"/>
      <c r="M81" s="60">
        <v>636.25</v>
      </c>
      <c r="N81" s="70">
        <v>43325</v>
      </c>
      <c r="O81" s="70">
        <v>43388</v>
      </c>
      <c r="P81" s="61"/>
      <c r="R81" s="6"/>
      <c r="S81" s="6"/>
    </row>
    <row r="82" spans="1:19" ht="12">
      <c r="B82" s="60"/>
      <c r="C82" s="60"/>
      <c r="D82" s="59"/>
      <c r="E82" s="59"/>
      <c r="F82" s="59"/>
      <c r="G82" s="60"/>
      <c r="H82" s="60"/>
      <c r="I82" s="60" t="s">
        <v>52</v>
      </c>
      <c r="J82" s="60" t="s">
        <v>95</v>
      </c>
      <c r="K82" s="60">
        <v>7.5709</v>
      </c>
      <c r="L82" s="28"/>
      <c r="M82" s="60">
        <v>1635.07</v>
      </c>
      <c r="N82" s="70">
        <v>43325</v>
      </c>
      <c r="O82" s="70">
        <v>43388</v>
      </c>
      <c r="P82" s="61"/>
      <c r="R82" s="6"/>
      <c r="S82" s="6"/>
    </row>
    <row r="83" spans="1:19" ht="12">
      <c r="B83" s="60"/>
      <c r="C83" s="60"/>
      <c r="D83" s="59"/>
      <c r="E83" s="59"/>
      <c r="F83" s="59"/>
      <c r="G83" s="60"/>
      <c r="H83" s="60"/>
      <c r="I83" s="60" t="s">
        <v>52</v>
      </c>
      <c r="J83" s="60" t="s">
        <v>93</v>
      </c>
      <c r="K83" s="60">
        <v>2.7012</v>
      </c>
      <c r="L83" s="28"/>
      <c r="M83" s="60">
        <v>437.53</v>
      </c>
      <c r="N83" s="70">
        <v>43325</v>
      </c>
      <c r="O83" s="70">
        <v>43388</v>
      </c>
      <c r="P83" s="61"/>
      <c r="R83" s="6"/>
      <c r="S83" s="6"/>
    </row>
    <row r="84" spans="1:19" ht="12">
      <c r="B84" s="60"/>
      <c r="C84" s="60"/>
      <c r="D84" s="59"/>
      <c r="E84" s="59"/>
      <c r="F84" s="59"/>
      <c r="G84" s="60"/>
      <c r="H84" s="60"/>
      <c r="I84" s="60" t="s">
        <v>52</v>
      </c>
      <c r="J84" s="60" t="s">
        <v>91</v>
      </c>
      <c r="K84" s="60">
        <v>0.51700000000000002</v>
      </c>
      <c r="L84" s="28"/>
      <c r="M84" s="60">
        <v>83.73</v>
      </c>
      <c r="N84" s="70">
        <v>43325</v>
      </c>
      <c r="O84" s="70">
        <v>43388</v>
      </c>
      <c r="P84" s="61"/>
      <c r="R84" s="6"/>
      <c r="S84" s="6"/>
    </row>
    <row r="85" spans="1:19" ht="12">
      <c r="B85" s="60"/>
      <c r="C85" s="60"/>
      <c r="D85" s="59"/>
      <c r="E85" s="59"/>
      <c r="F85" s="59"/>
      <c r="G85" s="60"/>
      <c r="H85" s="60"/>
      <c r="I85" s="60" t="s">
        <v>52</v>
      </c>
      <c r="J85" s="60" t="s">
        <v>1185</v>
      </c>
      <c r="K85" s="60">
        <v>0.48920000000000002</v>
      </c>
      <c r="L85" s="28">
        <f>SUM(K78:K85)</f>
        <v>16.595099999999999</v>
      </c>
      <c r="M85" s="60">
        <v>92.44</v>
      </c>
      <c r="N85" s="70">
        <v>43325</v>
      </c>
      <c r="O85" s="70">
        <v>43388</v>
      </c>
      <c r="P85" s="61" t="s">
        <v>1153</v>
      </c>
      <c r="R85" s="6"/>
      <c r="S85" s="6"/>
    </row>
    <row r="86" spans="1:19" ht="12">
      <c r="A86" s="7">
        <v>8</v>
      </c>
      <c r="B86" s="60" t="s">
        <v>58</v>
      </c>
      <c r="C86" s="58" t="s">
        <v>59</v>
      </c>
      <c r="D86" s="59" t="s">
        <v>60</v>
      </c>
      <c r="E86" s="59" t="s">
        <v>61</v>
      </c>
      <c r="F86" s="59" t="s">
        <v>57</v>
      </c>
      <c r="G86" s="60">
        <v>31014</v>
      </c>
      <c r="H86" s="60" t="s">
        <v>46</v>
      </c>
      <c r="I86" s="60" t="s">
        <v>52</v>
      </c>
      <c r="J86" s="60" t="s">
        <v>97</v>
      </c>
      <c r="K86" s="60">
        <v>5.8000000000000003E-2</v>
      </c>
      <c r="L86" s="28"/>
      <c r="M86" s="60">
        <v>14.5</v>
      </c>
      <c r="N86" s="70">
        <v>43325</v>
      </c>
      <c r="O86" s="70">
        <v>43388</v>
      </c>
      <c r="P86" s="61"/>
      <c r="R86" s="6"/>
      <c r="S86" s="6"/>
    </row>
    <row r="87" spans="1:19" ht="12">
      <c r="B87" s="60"/>
      <c r="C87" s="60"/>
      <c r="D87" s="59"/>
      <c r="E87" s="59"/>
      <c r="F87" s="59"/>
      <c r="G87" s="60"/>
      <c r="H87" s="60"/>
      <c r="I87" s="60" t="s">
        <v>52</v>
      </c>
      <c r="J87" s="60" t="s">
        <v>95</v>
      </c>
      <c r="K87" s="60">
        <v>1.137</v>
      </c>
      <c r="L87" s="28"/>
      <c r="M87" s="60">
        <v>245.56</v>
      </c>
      <c r="N87" s="70">
        <v>43325</v>
      </c>
      <c r="O87" s="70">
        <v>43388</v>
      </c>
      <c r="P87" s="61"/>
      <c r="R87" s="6"/>
      <c r="S87" s="6"/>
    </row>
    <row r="88" spans="1:19" ht="12">
      <c r="B88" s="60"/>
      <c r="C88" s="60"/>
      <c r="D88" s="59"/>
      <c r="E88" s="59"/>
      <c r="F88" s="59"/>
      <c r="G88" s="60"/>
      <c r="H88" s="60"/>
      <c r="I88" s="60" t="s">
        <v>52</v>
      </c>
      <c r="J88" s="60" t="s">
        <v>93</v>
      </c>
      <c r="K88" s="60">
        <v>0.53</v>
      </c>
      <c r="L88" s="28">
        <f>SUM(K86:K88)</f>
        <v>1.7250000000000001</v>
      </c>
      <c r="M88" s="60">
        <v>85.82</v>
      </c>
      <c r="N88" s="70">
        <v>43325</v>
      </c>
      <c r="O88" s="70">
        <v>43388</v>
      </c>
      <c r="P88" s="61" t="s">
        <v>1153</v>
      </c>
      <c r="R88" s="6"/>
      <c r="S88" s="6"/>
    </row>
    <row r="89" spans="1:19" ht="12">
      <c r="A89" s="7">
        <v>9</v>
      </c>
      <c r="B89" s="60" t="s">
        <v>62</v>
      </c>
      <c r="C89" s="58" t="s">
        <v>63</v>
      </c>
      <c r="D89" s="59" t="s">
        <v>64</v>
      </c>
      <c r="E89" s="59" t="s">
        <v>65</v>
      </c>
      <c r="F89" s="59" t="s">
        <v>51</v>
      </c>
      <c r="G89" s="60">
        <v>31029</v>
      </c>
      <c r="H89" s="60" t="s">
        <v>46</v>
      </c>
      <c r="I89" s="60" t="s">
        <v>52</v>
      </c>
      <c r="J89" s="60" t="s">
        <v>95</v>
      </c>
      <c r="K89" s="60">
        <v>7.1227</v>
      </c>
      <c r="L89" s="28"/>
      <c r="M89" s="60">
        <v>1538.3899999999999</v>
      </c>
      <c r="N89" s="70">
        <v>43325</v>
      </c>
      <c r="O89" s="70">
        <v>43388</v>
      </c>
      <c r="P89" s="61"/>
      <c r="R89" s="6"/>
      <c r="S89" s="6"/>
    </row>
    <row r="90" spans="1:19" ht="12">
      <c r="B90" s="60"/>
      <c r="C90" s="60"/>
      <c r="D90" s="59"/>
      <c r="E90" s="59"/>
      <c r="F90" s="59"/>
      <c r="G90" s="60"/>
      <c r="H90" s="60"/>
      <c r="I90" s="60" t="s">
        <v>52</v>
      </c>
      <c r="J90" s="60" t="s">
        <v>107</v>
      </c>
      <c r="K90" s="60">
        <v>2.1322999999999999</v>
      </c>
      <c r="L90" s="28">
        <f>SUM(K89:K90)</f>
        <v>9.254999999999999</v>
      </c>
      <c r="M90" s="60">
        <v>402.98</v>
      </c>
      <c r="N90" s="70">
        <v>43325</v>
      </c>
      <c r="O90" s="70">
        <v>43388</v>
      </c>
      <c r="P90" s="61" t="s">
        <v>1153</v>
      </c>
      <c r="R90" s="6"/>
      <c r="S90" s="6"/>
    </row>
    <row r="91" spans="1:19" ht="22.8">
      <c r="A91" s="7">
        <v>10</v>
      </c>
      <c r="B91" s="58" t="s">
        <v>82</v>
      </c>
      <c r="C91" s="58" t="s">
        <v>82</v>
      </c>
      <c r="D91" s="59" t="s">
        <v>108</v>
      </c>
      <c r="E91" s="59" t="s">
        <v>83</v>
      </c>
      <c r="F91" s="59" t="s">
        <v>57</v>
      </c>
      <c r="G91" s="60">
        <v>31014</v>
      </c>
      <c r="H91" s="60" t="s">
        <v>46</v>
      </c>
      <c r="I91" s="60" t="s">
        <v>52</v>
      </c>
      <c r="J91" s="60" t="s">
        <v>105</v>
      </c>
      <c r="K91" s="60">
        <v>0.35599999999999998</v>
      </c>
      <c r="L91" s="28"/>
      <c r="M91" s="60">
        <v>76.88</v>
      </c>
      <c r="N91" s="70">
        <v>43325</v>
      </c>
      <c r="O91" s="70">
        <v>43388</v>
      </c>
      <c r="P91" s="61"/>
      <c r="R91" s="6"/>
      <c r="S91" s="6"/>
    </row>
    <row r="92" spans="1:19" ht="12">
      <c r="B92" s="60"/>
      <c r="C92" s="60"/>
      <c r="D92" s="59"/>
      <c r="E92" s="59"/>
      <c r="F92" s="59"/>
      <c r="G92" s="60"/>
      <c r="H92" s="60"/>
      <c r="I92" s="60" t="s">
        <v>52</v>
      </c>
      <c r="J92" s="60" t="s">
        <v>97</v>
      </c>
      <c r="K92" s="60">
        <v>0.24</v>
      </c>
      <c r="L92" s="28"/>
      <c r="M92" s="60">
        <v>60</v>
      </c>
      <c r="N92" s="70">
        <v>43325</v>
      </c>
      <c r="O92" s="70">
        <v>43388</v>
      </c>
      <c r="P92" s="61"/>
      <c r="R92" s="6"/>
      <c r="S92" s="6"/>
    </row>
    <row r="93" spans="1:19" ht="12">
      <c r="B93" s="60"/>
      <c r="C93" s="60"/>
      <c r="D93" s="59"/>
      <c r="E93" s="59"/>
      <c r="F93" s="59"/>
      <c r="G93" s="60"/>
      <c r="H93" s="60"/>
      <c r="I93" s="60" t="s">
        <v>52</v>
      </c>
      <c r="J93" s="60" t="s">
        <v>109</v>
      </c>
      <c r="K93" s="60">
        <v>0.21</v>
      </c>
      <c r="L93" s="28"/>
      <c r="M93" s="60">
        <v>52.5</v>
      </c>
      <c r="N93" s="70">
        <v>43325</v>
      </c>
      <c r="O93" s="70">
        <v>43388</v>
      </c>
      <c r="P93" s="61"/>
      <c r="R93" s="6"/>
      <c r="S93" s="6"/>
    </row>
    <row r="94" spans="1:19" ht="12">
      <c r="B94" s="60"/>
      <c r="C94" s="60"/>
      <c r="D94" s="59"/>
      <c r="E94" s="59"/>
      <c r="F94" s="59"/>
      <c r="G94" s="60"/>
      <c r="H94" s="60"/>
      <c r="I94" s="60" t="s">
        <v>52</v>
      </c>
      <c r="J94" s="60" t="s">
        <v>96</v>
      </c>
      <c r="K94" s="60">
        <v>1.1475</v>
      </c>
      <c r="L94" s="28"/>
      <c r="M94" s="60">
        <v>156.18</v>
      </c>
      <c r="N94" s="70">
        <v>43325</v>
      </c>
      <c r="O94" s="70">
        <v>43388</v>
      </c>
      <c r="P94" s="61"/>
      <c r="R94" s="6"/>
      <c r="S94" s="6"/>
    </row>
    <row r="95" spans="1:19" ht="12">
      <c r="B95" s="60"/>
      <c r="C95" s="60"/>
      <c r="D95" s="59"/>
      <c r="E95" s="59"/>
      <c r="F95" s="59"/>
      <c r="G95" s="60"/>
      <c r="H95" s="60"/>
      <c r="I95" s="60" t="s">
        <v>52</v>
      </c>
      <c r="J95" s="60" t="s">
        <v>95</v>
      </c>
      <c r="K95" s="60">
        <v>10.0905</v>
      </c>
      <c r="L95" s="28"/>
      <c r="M95" s="60">
        <v>2089.4</v>
      </c>
      <c r="N95" s="70">
        <v>43325</v>
      </c>
      <c r="O95" s="70">
        <v>43388</v>
      </c>
      <c r="P95" s="61"/>
      <c r="R95" s="6"/>
      <c r="S95" s="6"/>
    </row>
    <row r="96" spans="1:19" ht="12">
      <c r="B96" s="60"/>
      <c r="C96" s="60"/>
      <c r="D96" s="59"/>
      <c r="E96" s="59"/>
      <c r="F96" s="59"/>
      <c r="G96" s="60"/>
      <c r="H96" s="60"/>
      <c r="I96" s="60" t="s">
        <v>52</v>
      </c>
      <c r="J96" s="60" t="s">
        <v>91</v>
      </c>
      <c r="K96" s="60">
        <v>2.9811999999999999</v>
      </c>
      <c r="L96" s="28">
        <f>SUM(K91:K96)</f>
        <v>15.0252</v>
      </c>
      <c r="M96" s="60">
        <v>482.87</v>
      </c>
      <c r="N96" s="70">
        <v>43325</v>
      </c>
      <c r="O96" s="70">
        <v>43388</v>
      </c>
      <c r="P96" s="61" t="s">
        <v>1153</v>
      </c>
      <c r="R96" s="6"/>
      <c r="S96" s="6"/>
    </row>
    <row r="97" spans="1:19" ht="22.8">
      <c r="A97" s="7">
        <v>11</v>
      </c>
      <c r="B97" s="60" t="s">
        <v>70</v>
      </c>
      <c r="C97" s="58" t="s">
        <v>71</v>
      </c>
      <c r="D97" s="59" t="s">
        <v>110</v>
      </c>
      <c r="E97" s="59" t="s">
        <v>72</v>
      </c>
      <c r="F97" s="59" t="s">
        <v>51</v>
      </c>
      <c r="G97" s="60">
        <v>31029</v>
      </c>
      <c r="H97" s="60" t="s">
        <v>46</v>
      </c>
      <c r="I97" s="60" t="s">
        <v>52</v>
      </c>
      <c r="J97" s="60" t="s">
        <v>104</v>
      </c>
      <c r="K97" s="60">
        <v>0.08</v>
      </c>
      <c r="L97" s="28"/>
      <c r="M97" s="60">
        <v>15.2</v>
      </c>
      <c r="N97" s="70">
        <v>43325</v>
      </c>
      <c r="O97" s="70">
        <v>43388</v>
      </c>
      <c r="P97" s="61"/>
      <c r="R97" s="6"/>
      <c r="S97" s="6"/>
    </row>
    <row r="98" spans="1:19" ht="12">
      <c r="B98" s="60"/>
      <c r="C98" s="60"/>
      <c r="D98" s="59"/>
      <c r="E98" s="59"/>
      <c r="F98" s="59"/>
      <c r="G98" s="60"/>
      <c r="H98" s="60"/>
      <c r="I98" s="60" t="s">
        <v>52</v>
      </c>
      <c r="J98" s="60" t="s">
        <v>97</v>
      </c>
      <c r="K98" s="60">
        <v>0.16</v>
      </c>
      <c r="L98" s="28"/>
      <c r="M98" s="60">
        <v>40</v>
      </c>
      <c r="N98" s="70">
        <v>43325</v>
      </c>
      <c r="O98" s="70">
        <v>43388</v>
      </c>
      <c r="P98" s="61"/>
      <c r="R98" s="6"/>
      <c r="S98" s="6"/>
    </row>
    <row r="99" spans="1:19" ht="12">
      <c r="B99" s="60"/>
      <c r="C99" s="60"/>
      <c r="D99" s="59"/>
      <c r="E99" s="59"/>
      <c r="F99" s="59"/>
      <c r="G99" s="60"/>
      <c r="H99" s="60"/>
      <c r="I99" s="60" t="s">
        <v>52</v>
      </c>
      <c r="J99" s="60" t="s">
        <v>111</v>
      </c>
      <c r="K99" s="60">
        <v>3.8699999999999998E-2</v>
      </c>
      <c r="L99" s="28"/>
      <c r="M99" s="60">
        <v>7.35</v>
      </c>
      <c r="N99" s="70">
        <v>43325</v>
      </c>
      <c r="O99" s="70">
        <v>43388</v>
      </c>
      <c r="P99" s="61"/>
      <c r="R99" s="6"/>
      <c r="S99" s="6"/>
    </row>
    <row r="100" spans="1:19" ht="12">
      <c r="B100" s="60"/>
      <c r="C100" s="60"/>
      <c r="D100" s="59"/>
      <c r="E100" s="59"/>
      <c r="F100" s="59"/>
      <c r="G100" s="60"/>
      <c r="H100" s="60"/>
      <c r="I100" s="60" t="s">
        <v>52</v>
      </c>
      <c r="J100" s="60" t="s">
        <v>109</v>
      </c>
      <c r="K100" s="60">
        <v>9.5100000000000004E-2</v>
      </c>
      <c r="L100" s="28"/>
      <c r="M100" s="60">
        <v>23.77</v>
      </c>
      <c r="N100" s="70">
        <v>43325</v>
      </c>
      <c r="O100" s="70">
        <v>43388</v>
      </c>
      <c r="P100" s="61"/>
      <c r="R100" s="6"/>
      <c r="S100" s="6"/>
    </row>
    <row r="101" spans="1:19" ht="12">
      <c r="B101" s="60"/>
      <c r="C101" s="60"/>
      <c r="D101" s="59"/>
      <c r="E101" s="59"/>
      <c r="F101" s="59"/>
      <c r="G101" s="60"/>
      <c r="H101" s="60"/>
      <c r="I101" s="60" t="s">
        <v>52</v>
      </c>
      <c r="J101" s="60" t="s">
        <v>96</v>
      </c>
      <c r="K101" s="60">
        <v>6.3376000000000001</v>
      </c>
      <c r="L101" s="28">
        <f>SUM(K97:K101)</f>
        <v>6.7114000000000003</v>
      </c>
      <c r="M101" s="60">
        <v>1006.43</v>
      </c>
      <c r="N101" s="70">
        <v>43325</v>
      </c>
      <c r="O101" s="70">
        <v>43388</v>
      </c>
      <c r="P101" s="61" t="s">
        <v>1153</v>
      </c>
      <c r="R101" s="6"/>
      <c r="S101" s="6"/>
    </row>
    <row r="102" spans="1:19" ht="22.8">
      <c r="A102" s="7">
        <v>12</v>
      </c>
      <c r="B102" s="58" t="s">
        <v>84</v>
      </c>
      <c r="C102" s="58" t="s">
        <v>84</v>
      </c>
      <c r="D102" s="59" t="s">
        <v>85</v>
      </c>
      <c r="E102" s="59" t="s">
        <v>86</v>
      </c>
      <c r="F102" s="59" t="s">
        <v>57</v>
      </c>
      <c r="G102" s="60">
        <v>31014</v>
      </c>
      <c r="H102" s="60" t="s">
        <v>46</v>
      </c>
      <c r="I102" s="60" t="s">
        <v>52</v>
      </c>
      <c r="J102" s="60" t="s">
        <v>112</v>
      </c>
      <c r="K102" s="60">
        <v>1.65</v>
      </c>
      <c r="L102" s="28"/>
      <c r="M102" s="60">
        <v>267.28000000000003</v>
      </c>
      <c r="N102" s="70">
        <v>43325</v>
      </c>
      <c r="O102" s="70">
        <v>43388</v>
      </c>
      <c r="P102" s="61"/>
      <c r="R102" s="6"/>
      <c r="S102" s="6"/>
    </row>
    <row r="103" spans="1:19" ht="12">
      <c r="B103" s="60"/>
      <c r="C103" s="60"/>
      <c r="D103" s="59"/>
      <c r="E103" s="59"/>
      <c r="F103" s="59"/>
      <c r="G103" s="60"/>
      <c r="H103" s="60"/>
      <c r="I103" s="60" t="s">
        <v>52</v>
      </c>
      <c r="J103" s="60" t="s">
        <v>96</v>
      </c>
      <c r="K103" s="60">
        <v>2.85</v>
      </c>
      <c r="L103" s="28"/>
      <c r="M103" s="60">
        <v>461.57</v>
      </c>
      <c r="N103" s="70">
        <v>43325</v>
      </c>
      <c r="O103" s="70">
        <v>43388</v>
      </c>
      <c r="P103" s="61"/>
      <c r="R103" s="6"/>
      <c r="S103" s="6"/>
    </row>
    <row r="104" spans="1:19" ht="12">
      <c r="B104" s="60"/>
      <c r="C104" s="60"/>
      <c r="D104" s="59"/>
      <c r="E104" s="59"/>
      <c r="F104" s="59"/>
      <c r="G104" s="60"/>
      <c r="H104" s="60"/>
      <c r="I104" s="60" t="s">
        <v>52</v>
      </c>
      <c r="J104" s="60" t="s">
        <v>95</v>
      </c>
      <c r="K104" s="60">
        <v>1.26</v>
      </c>
      <c r="L104" s="28"/>
      <c r="M104" s="60">
        <v>272.16000000000003</v>
      </c>
      <c r="N104" s="70">
        <v>43325</v>
      </c>
      <c r="O104" s="70">
        <v>43388</v>
      </c>
      <c r="P104" s="61"/>
      <c r="R104" s="6"/>
      <c r="S104" s="6"/>
    </row>
    <row r="105" spans="1:19" ht="12">
      <c r="B105" s="60"/>
      <c r="C105" s="60"/>
      <c r="D105" s="59"/>
      <c r="E105" s="59"/>
      <c r="F105" s="59"/>
      <c r="G105" s="60"/>
      <c r="H105" s="60"/>
      <c r="I105" s="60" t="s">
        <v>52</v>
      </c>
      <c r="J105" s="60" t="s">
        <v>91</v>
      </c>
      <c r="K105" s="60">
        <v>0.56699999999999995</v>
      </c>
      <c r="L105" s="28">
        <f>SUM(K102:K105)</f>
        <v>6.327</v>
      </c>
      <c r="M105" s="60">
        <v>91.84</v>
      </c>
      <c r="N105" s="70">
        <v>43325</v>
      </c>
      <c r="O105" s="70">
        <v>43388</v>
      </c>
      <c r="P105" s="61" t="s">
        <v>1153</v>
      </c>
      <c r="R105" s="6"/>
      <c r="S105" s="6"/>
    </row>
    <row r="106" spans="1:19" ht="22.8">
      <c r="A106" s="7">
        <v>13</v>
      </c>
      <c r="B106" s="58" t="s">
        <v>113</v>
      </c>
      <c r="C106" s="58" t="s">
        <v>113</v>
      </c>
      <c r="D106" s="59" t="s">
        <v>76</v>
      </c>
      <c r="E106" s="59" t="s">
        <v>77</v>
      </c>
      <c r="F106" s="59" t="s">
        <v>114</v>
      </c>
      <c r="G106" s="60">
        <v>31036</v>
      </c>
      <c r="H106" s="60" t="s">
        <v>46</v>
      </c>
      <c r="I106" s="60" t="s">
        <v>52</v>
      </c>
      <c r="J106" s="60" t="s">
        <v>104</v>
      </c>
      <c r="K106" s="60">
        <v>0.56269999999999998</v>
      </c>
      <c r="L106" s="28"/>
      <c r="M106" s="60">
        <v>106.89</v>
      </c>
      <c r="N106" s="70">
        <v>43325</v>
      </c>
      <c r="O106" s="70">
        <v>43388</v>
      </c>
      <c r="P106" s="61"/>
      <c r="R106" s="6"/>
      <c r="S106" s="6"/>
    </row>
    <row r="107" spans="1:19" ht="12">
      <c r="B107" s="60"/>
      <c r="C107" s="60"/>
      <c r="D107" s="59"/>
      <c r="E107" s="59"/>
      <c r="F107" s="59"/>
      <c r="G107" s="60"/>
      <c r="H107" s="60"/>
      <c r="I107" s="60" t="s">
        <v>52</v>
      </c>
      <c r="J107" s="60" t="s">
        <v>95</v>
      </c>
      <c r="K107" s="60">
        <v>11.547499999999999</v>
      </c>
      <c r="L107" s="28"/>
      <c r="M107" s="60">
        <v>2494.04</v>
      </c>
      <c r="N107" s="70">
        <v>43325</v>
      </c>
      <c r="O107" s="70">
        <v>43388</v>
      </c>
      <c r="P107" s="61"/>
      <c r="R107" s="6"/>
      <c r="S107" s="6"/>
    </row>
    <row r="108" spans="1:19" ht="12">
      <c r="B108" s="60"/>
      <c r="C108" s="60"/>
      <c r="D108" s="59"/>
      <c r="E108" s="59"/>
      <c r="F108" s="59"/>
      <c r="G108" s="60"/>
      <c r="H108" s="60"/>
      <c r="I108" s="60" t="s">
        <v>52</v>
      </c>
      <c r="J108" s="60" t="s">
        <v>93</v>
      </c>
      <c r="K108" s="60">
        <v>3.4113000000000002</v>
      </c>
      <c r="L108" s="28"/>
      <c r="M108" s="60">
        <v>552.57999999999993</v>
      </c>
      <c r="N108" s="70">
        <v>43325</v>
      </c>
      <c r="O108" s="70">
        <v>43388</v>
      </c>
      <c r="P108" s="61"/>
      <c r="R108" s="6"/>
      <c r="S108" s="6"/>
    </row>
    <row r="109" spans="1:19" ht="12">
      <c r="B109" s="60"/>
      <c r="C109" s="60"/>
      <c r="D109" s="59"/>
      <c r="E109" s="59"/>
      <c r="F109" s="59"/>
      <c r="G109" s="60"/>
      <c r="H109" s="60"/>
      <c r="I109" s="60" t="s">
        <v>52</v>
      </c>
      <c r="J109" s="60" t="s">
        <v>91</v>
      </c>
      <c r="K109" s="60">
        <v>1.3279000000000001</v>
      </c>
      <c r="L109" s="28">
        <f>SUM(K106:K109)</f>
        <v>16.849399999999999</v>
      </c>
      <c r="M109" s="60">
        <v>215.04</v>
      </c>
      <c r="N109" s="70">
        <v>43325</v>
      </c>
      <c r="O109" s="70">
        <v>43388</v>
      </c>
      <c r="P109" s="61" t="s">
        <v>1153</v>
      </c>
      <c r="R109" s="6"/>
      <c r="S109" s="6"/>
    </row>
    <row r="110" spans="1:19" ht="12">
      <c r="A110" s="7">
        <v>14</v>
      </c>
      <c r="B110" s="60" t="s">
        <v>117</v>
      </c>
      <c r="C110" s="58" t="s">
        <v>118</v>
      </c>
      <c r="D110" s="59" t="s">
        <v>116</v>
      </c>
      <c r="E110" s="59" t="s">
        <v>115</v>
      </c>
      <c r="F110" s="59" t="s">
        <v>103</v>
      </c>
      <c r="G110" s="60">
        <v>31015</v>
      </c>
      <c r="H110" s="60" t="s">
        <v>46</v>
      </c>
      <c r="I110" s="60" t="s">
        <v>52</v>
      </c>
      <c r="J110" s="60" t="s">
        <v>96</v>
      </c>
      <c r="K110" s="60">
        <v>1.9118999999999999</v>
      </c>
      <c r="L110" s="28">
        <f>K110</f>
        <v>1.9118999999999999</v>
      </c>
      <c r="M110" s="60">
        <v>309.52</v>
      </c>
      <c r="N110" s="70">
        <v>43325</v>
      </c>
      <c r="O110" s="70">
        <v>43388</v>
      </c>
      <c r="P110" s="61" t="s">
        <v>1153</v>
      </c>
      <c r="R110" s="6"/>
      <c r="S110" s="6"/>
    </row>
    <row r="111" spans="1:19" ht="22.8">
      <c r="A111" s="7">
        <v>15</v>
      </c>
      <c r="B111" s="58" t="s">
        <v>121</v>
      </c>
      <c r="C111" s="58" t="s">
        <v>121</v>
      </c>
      <c r="D111" s="59" t="s">
        <v>120</v>
      </c>
      <c r="E111" s="59" t="s">
        <v>119</v>
      </c>
      <c r="F111" s="59" t="s">
        <v>57</v>
      </c>
      <c r="G111" s="60">
        <v>31014</v>
      </c>
      <c r="H111" s="60" t="s">
        <v>46</v>
      </c>
      <c r="I111" s="60" t="s">
        <v>52</v>
      </c>
      <c r="J111" s="60" t="s">
        <v>97</v>
      </c>
      <c r="K111" s="60">
        <v>0.24</v>
      </c>
      <c r="L111" s="28"/>
      <c r="M111" s="60">
        <v>60</v>
      </c>
      <c r="N111" s="70">
        <v>43325</v>
      </c>
      <c r="O111" s="70">
        <v>43388</v>
      </c>
      <c r="P111" s="61"/>
      <c r="R111" s="6"/>
      <c r="S111" s="6"/>
    </row>
    <row r="112" spans="1:19" ht="12">
      <c r="B112" s="60"/>
      <c r="C112" s="60"/>
      <c r="D112" s="59"/>
      <c r="E112" s="59"/>
      <c r="F112" s="59"/>
      <c r="G112" s="60"/>
      <c r="H112" s="60"/>
      <c r="I112" s="60" t="s">
        <v>52</v>
      </c>
      <c r="J112" s="60" t="s">
        <v>95</v>
      </c>
      <c r="K112" s="60">
        <v>0.81</v>
      </c>
      <c r="L112" s="28">
        <f>K111+K112</f>
        <v>1.05</v>
      </c>
      <c r="M112" s="60">
        <v>174.9</v>
      </c>
      <c r="N112" s="70">
        <v>43325</v>
      </c>
      <c r="O112" s="70">
        <v>43388</v>
      </c>
      <c r="P112" s="61" t="s">
        <v>1153</v>
      </c>
      <c r="R112" s="6"/>
      <c r="S112" s="6"/>
    </row>
    <row r="113" spans="1:19" ht="12">
      <c r="A113" s="7">
        <v>16</v>
      </c>
      <c r="B113" s="58" t="s">
        <v>124</v>
      </c>
      <c r="C113" s="58" t="s">
        <v>124</v>
      </c>
      <c r="D113" s="59" t="s">
        <v>123</v>
      </c>
      <c r="E113" s="59" t="s">
        <v>122</v>
      </c>
      <c r="F113" s="59" t="s">
        <v>1154</v>
      </c>
      <c r="G113" s="60">
        <v>35123</v>
      </c>
      <c r="H113" s="60" t="s">
        <v>1155</v>
      </c>
      <c r="I113" s="60" t="s">
        <v>52</v>
      </c>
      <c r="J113" s="60" t="s">
        <v>97</v>
      </c>
      <c r="K113" s="60">
        <v>0.29099999999999998</v>
      </c>
      <c r="L113" s="28"/>
      <c r="M113" s="60">
        <v>72.75</v>
      </c>
      <c r="N113" s="70">
        <v>43325</v>
      </c>
      <c r="O113" s="70">
        <v>43388</v>
      </c>
      <c r="P113" s="61"/>
      <c r="R113" s="6"/>
      <c r="S113" s="6"/>
    </row>
    <row r="114" spans="1:19" ht="12">
      <c r="B114" s="58"/>
      <c r="C114" s="58"/>
      <c r="D114" s="59"/>
      <c r="E114" s="59"/>
      <c r="F114" s="59"/>
      <c r="G114" s="60"/>
      <c r="H114" s="60"/>
      <c r="I114" s="60" t="s">
        <v>52</v>
      </c>
      <c r="J114" s="60" t="s">
        <v>96</v>
      </c>
      <c r="K114" s="60">
        <v>17.4392</v>
      </c>
      <c r="L114" s="28">
        <f>SUM(K113:K114)</f>
        <v>17.7302</v>
      </c>
      <c r="M114" s="60">
        <v>2824.73</v>
      </c>
      <c r="N114" s="70">
        <v>43325</v>
      </c>
      <c r="O114" s="70">
        <v>43388</v>
      </c>
      <c r="P114" s="61" t="s">
        <v>1153</v>
      </c>
      <c r="R114" s="6"/>
      <c r="S114" s="6"/>
    </row>
    <row r="115" spans="1:19" ht="12">
      <c r="A115" s="7">
        <v>17</v>
      </c>
      <c r="B115" s="60" t="s">
        <v>127</v>
      </c>
      <c r="C115" s="58" t="s">
        <v>128</v>
      </c>
      <c r="D115" s="59" t="s">
        <v>126</v>
      </c>
      <c r="E115" s="59" t="s">
        <v>125</v>
      </c>
      <c r="F115" s="59" t="s">
        <v>90</v>
      </c>
      <c r="G115" s="60">
        <v>31029</v>
      </c>
      <c r="H115" s="60" t="s">
        <v>46</v>
      </c>
      <c r="I115" s="60" t="s">
        <v>52</v>
      </c>
      <c r="J115" s="60" t="s">
        <v>96</v>
      </c>
      <c r="K115" s="60">
        <v>0.5</v>
      </c>
      <c r="L115" s="28"/>
      <c r="M115" s="60">
        <v>81</v>
      </c>
      <c r="N115" s="70">
        <v>43325</v>
      </c>
      <c r="O115" s="70">
        <v>43388</v>
      </c>
      <c r="P115" s="61"/>
      <c r="R115" s="6"/>
      <c r="S115" s="6"/>
    </row>
    <row r="116" spans="1:19" ht="12">
      <c r="B116" s="60"/>
      <c r="C116" s="60"/>
      <c r="D116" s="59"/>
      <c r="E116" s="59"/>
      <c r="F116" s="59"/>
      <c r="G116" s="60"/>
      <c r="H116" s="60"/>
      <c r="I116" s="60" t="s">
        <v>52</v>
      </c>
      <c r="J116" s="60" t="s">
        <v>95</v>
      </c>
      <c r="K116" s="60">
        <v>1.849</v>
      </c>
      <c r="L116" s="28">
        <f>SUM(K115:K116)</f>
        <v>2.3490000000000002</v>
      </c>
      <c r="M116" s="60">
        <v>399.23999999999995</v>
      </c>
      <c r="N116" s="70">
        <v>43325</v>
      </c>
      <c r="O116" s="70">
        <v>43388</v>
      </c>
      <c r="P116" s="61" t="s">
        <v>1153</v>
      </c>
      <c r="R116" s="6"/>
      <c r="S116" s="6"/>
    </row>
    <row r="117" spans="1:19" ht="12">
      <c r="A117" s="7">
        <v>18</v>
      </c>
      <c r="B117" s="58" t="s">
        <v>131</v>
      </c>
      <c r="C117" s="58" t="s">
        <v>131</v>
      </c>
      <c r="D117" s="59" t="s">
        <v>130</v>
      </c>
      <c r="E117" s="59" t="s">
        <v>129</v>
      </c>
      <c r="F117" s="59" t="s">
        <v>90</v>
      </c>
      <c r="G117" s="60">
        <v>31029</v>
      </c>
      <c r="H117" s="60" t="s">
        <v>46</v>
      </c>
      <c r="I117" s="60" t="s">
        <v>52</v>
      </c>
      <c r="J117" s="60" t="s">
        <v>96</v>
      </c>
      <c r="K117" s="60">
        <v>6.4085000000000001</v>
      </c>
      <c r="L117" s="28">
        <f>SUM(K117)</f>
        <v>6.4085000000000001</v>
      </c>
      <c r="M117" s="60">
        <v>1037.9499999999998</v>
      </c>
      <c r="N117" s="70">
        <v>43325</v>
      </c>
      <c r="O117" s="70">
        <v>43388</v>
      </c>
      <c r="P117" s="61" t="s">
        <v>1153</v>
      </c>
      <c r="R117" s="6"/>
      <c r="S117" s="6"/>
    </row>
    <row r="118" spans="1:19" ht="12">
      <c r="A118" s="7">
        <v>19</v>
      </c>
      <c r="B118" s="60" t="s">
        <v>134</v>
      </c>
      <c r="C118" s="58" t="s">
        <v>135</v>
      </c>
      <c r="D118" s="59" t="s">
        <v>133</v>
      </c>
      <c r="E118" s="59" t="s">
        <v>132</v>
      </c>
      <c r="F118" s="59" t="s">
        <v>1156</v>
      </c>
      <c r="G118" s="60">
        <v>31026</v>
      </c>
      <c r="H118" s="60" t="s">
        <v>46</v>
      </c>
      <c r="I118" s="60" t="s">
        <v>52</v>
      </c>
      <c r="J118" s="60" t="s">
        <v>95</v>
      </c>
      <c r="K118" s="60">
        <v>1.304</v>
      </c>
      <c r="L118" s="28">
        <f>SUM(K118)</f>
        <v>1.304</v>
      </c>
      <c r="M118" s="60">
        <v>281.59000000000003</v>
      </c>
      <c r="N118" s="70">
        <v>43325</v>
      </c>
      <c r="O118" s="70">
        <v>43388</v>
      </c>
      <c r="P118" s="61" t="s">
        <v>1153</v>
      </c>
      <c r="R118" s="6"/>
      <c r="S118" s="6"/>
    </row>
    <row r="119" spans="1:19" ht="12">
      <c r="A119" s="7">
        <v>20</v>
      </c>
      <c r="B119" s="60" t="s">
        <v>138</v>
      </c>
      <c r="C119" s="58" t="s">
        <v>140</v>
      </c>
      <c r="D119" s="59" t="s">
        <v>137</v>
      </c>
      <c r="E119" s="59" t="s">
        <v>136</v>
      </c>
      <c r="F119" s="59" t="s">
        <v>1158</v>
      </c>
      <c r="G119" s="60">
        <v>30020</v>
      </c>
      <c r="H119" s="60" t="s">
        <v>1157</v>
      </c>
      <c r="I119" s="60" t="s">
        <v>52</v>
      </c>
      <c r="J119" s="60" t="s">
        <v>95</v>
      </c>
      <c r="K119" s="60">
        <v>14.3825</v>
      </c>
      <c r="L119" s="28">
        <f>SUM(K119)</f>
        <v>14.3825</v>
      </c>
      <c r="M119" s="60">
        <v>3106.24</v>
      </c>
      <c r="N119" s="70">
        <v>43325</v>
      </c>
      <c r="O119" s="70">
        <v>43388</v>
      </c>
      <c r="P119" s="61" t="s">
        <v>1153</v>
      </c>
      <c r="R119" s="6"/>
      <c r="S119" s="6"/>
    </row>
    <row r="120" spans="1:19" ht="12">
      <c r="A120" s="7">
        <v>21</v>
      </c>
      <c r="B120" s="60" t="s">
        <v>143</v>
      </c>
      <c r="C120" s="58" t="s">
        <v>147</v>
      </c>
      <c r="D120" s="59" t="s">
        <v>142</v>
      </c>
      <c r="E120" s="59" t="s">
        <v>141</v>
      </c>
      <c r="F120" s="59" t="s">
        <v>1159</v>
      </c>
      <c r="G120" s="60">
        <v>31012</v>
      </c>
      <c r="H120" s="60" t="s">
        <v>46</v>
      </c>
      <c r="I120" s="60" t="s">
        <v>52</v>
      </c>
      <c r="J120" s="60" t="s">
        <v>95</v>
      </c>
      <c r="K120" s="60">
        <v>2.8536000000000001</v>
      </c>
      <c r="L120" s="28"/>
      <c r="M120" s="60">
        <v>616.29999999999995</v>
      </c>
      <c r="N120" s="70">
        <v>43325</v>
      </c>
      <c r="O120" s="70">
        <v>43388</v>
      </c>
      <c r="P120" s="61"/>
      <c r="R120" s="6"/>
      <c r="S120" s="6"/>
    </row>
    <row r="121" spans="1:19" ht="12">
      <c r="B121" s="60"/>
      <c r="C121" s="58"/>
      <c r="D121" s="59"/>
      <c r="E121" s="59"/>
      <c r="F121" s="59"/>
      <c r="G121" s="60"/>
      <c r="H121" s="60"/>
      <c r="I121" s="60" t="s">
        <v>52</v>
      </c>
      <c r="J121" s="60" t="s">
        <v>139</v>
      </c>
      <c r="K121" s="60">
        <v>0.1134</v>
      </c>
      <c r="L121" s="28">
        <f>SUM(K120:K121)</f>
        <v>2.9670000000000001</v>
      </c>
      <c r="M121" s="60">
        <v>17.010000000000002</v>
      </c>
      <c r="N121" s="70">
        <v>43325</v>
      </c>
      <c r="O121" s="70">
        <v>43388</v>
      </c>
      <c r="P121" s="61" t="s">
        <v>1153</v>
      </c>
      <c r="R121" s="6"/>
      <c r="S121" s="6"/>
    </row>
    <row r="122" spans="1:19" ht="12">
      <c r="A122" s="7">
        <v>22</v>
      </c>
      <c r="B122" s="60" t="s">
        <v>146</v>
      </c>
      <c r="C122" s="58" t="s">
        <v>148</v>
      </c>
      <c r="D122" s="59" t="s">
        <v>145</v>
      </c>
      <c r="E122" s="59" t="s">
        <v>144</v>
      </c>
      <c r="F122" s="59" t="s">
        <v>90</v>
      </c>
      <c r="G122" s="60">
        <v>31029</v>
      </c>
      <c r="H122" s="60" t="s">
        <v>46</v>
      </c>
      <c r="I122" s="60" t="s">
        <v>52</v>
      </c>
      <c r="J122" s="60" t="s">
        <v>96</v>
      </c>
      <c r="K122" s="60">
        <v>17.117999999999999</v>
      </c>
      <c r="L122" s="28">
        <f>SUM(K122)</f>
        <v>17.117999999999999</v>
      </c>
      <c r="M122" s="60">
        <v>2772.66</v>
      </c>
      <c r="N122" s="70">
        <v>43325</v>
      </c>
      <c r="O122" s="70">
        <v>43388</v>
      </c>
      <c r="P122" s="61" t="s">
        <v>1153</v>
      </c>
      <c r="R122" s="6"/>
      <c r="S122" s="6"/>
    </row>
    <row r="123" spans="1:19" ht="12">
      <c r="A123" s="7">
        <v>23</v>
      </c>
      <c r="B123" s="60" t="s">
        <v>151</v>
      </c>
      <c r="C123" s="58" t="s">
        <v>163</v>
      </c>
      <c r="D123" s="59" t="s">
        <v>150</v>
      </c>
      <c r="E123" s="59" t="s">
        <v>149</v>
      </c>
      <c r="F123" s="59" t="s">
        <v>1160</v>
      </c>
      <c r="G123" s="60">
        <v>31010</v>
      </c>
      <c r="H123" s="60" t="s">
        <v>46</v>
      </c>
      <c r="I123" s="60" t="s">
        <v>52</v>
      </c>
      <c r="J123" s="60" t="s">
        <v>106</v>
      </c>
      <c r="K123" s="60">
        <v>2.7300000000000001E-2</v>
      </c>
      <c r="L123" s="28"/>
      <c r="M123" s="60">
        <v>0</v>
      </c>
      <c r="N123" s="70">
        <v>43325</v>
      </c>
      <c r="O123" s="70">
        <v>43388</v>
      </c>
      <c r="P123" s="61"/>
      <c r="R123" s="6"/>
      <c r="S123" s="6"/>
    </row>
    <row r="124" spans="1:19" ht="12">
      <c r="B124" s="60"/>
      <c r="C124" s="58"/>
      <c r="D124" s="59"/>
      <c r="E124" s="59"/>
      <c r="F124" s="59"/>
      <c r="G124" s="60"/>
      <c r="H124" s="60"/>
      <c r="I124" s="60" t="s">
        <v>52</v>
      </c>
      <c r="J124" s="60" t="s">
        <v>153</v>
      </c>
      <c r="K124" s="60">
        <v>0.13</v>
      </c>
      <c r="L124" s="28"/>
      <c r="M124" s="60">
        <v>28.08</v>
      </c>
      <c r="N124" s="70">
        <v>43325</v>
      </c>
      <c r="O124" s="70">
        <v>43388</v>
      </c>
      <c r="P124" s="61"/>
      <c r="R124" s="6"/>
      <c r="S124" s="6"/>
    </row>
    <row r="125" spans="1:19" ht="12">
      <c r="B125" s="60"/>
      <c r="C125" s="58"/>
      <c r="D125" s="59"/>
      <c r="E125" s="59"/>
      <c r="F125" s="59"/>
      <c r="G125" s="60"/>
      <c r="H125" s="60"/>
      <c r="I125" s="60" t="s">
        <v>52</v>
      </c>
      <c r="J125" s="60" t="s">
        <v>152</v>
      </c>
      <c r="K125" s="60">
        <v>0.1467</v>
      </c>
      <c r="L125" s="28"/>
      <c r="M125" s="60">
        <v>36.67</v>
      </c>
      <c r="N125" s="70">
        <v>43325</v>
      </c>
      <c r="O125" s="70">
        <v>43388</v>
      </c>
      <c r="P125" s="61"/>
      <c r="R125" s="6"/>
      <c r="S125" s="6"/>
    </row>
    <row r="126" spans="1:19" ht="12">
      <c r="B126" s="60"/>
      <c r="C126" s="58"/>
      <c r="D126" s="59"/>
      <c r="E126" s="59"/>
      <c r="F126" s="59"/>
      <c r="G126" s="60"/>
      <c r="H126" s="60"/>
      <c r="I126" s="60" t="s">
        <v>52</v>
      </c>
      <c r="J126" s="60" t="s">
        <v>95</v>
      </c>
      <c r="K126" s="60">
        <v>1.69</v>
      </c>
      <c r="L126" s="28">
        <f>SUM(K123:K126)</f>
        <v>1.994</v>
      </c>
      <c r="M126" s="60">
        <v>364.95</v>
      </c>
      <c r="N126" s="70">
        <v>43325</v>
      </c>
      <c r="O126" s="70">
        <v>43388</v>
      </c>
      <c r="P126" s="61" t="s">
        <v>1153</v>
      </c>
      <c r="R126" s="6"/>
      <c r="S126" s="6"/>
    </row>
    <row r="127" spans="1:19" ht="12">
      <c r="A127" s="7">
        <v>24</v>
      </c>
      <c r="B127" s="60" t="s">
        <v>156</v>
      </c>
      <c r="C127" s="58" t="s">
        <v>164</v>
      </c>
      <c r="D127" s="59" t="s">
        <v>155</v>
      </c>
      <c r="E127" s="59" t="s">
        <v>154</v>
      </c>
      <c r="F127" s="59" t="s">
        <v>90</v>
      </c>
      <c r="G127" s="60">
        <v>31029</v>
      </c>
      <c r="H127" s="60" t="s">
        <v>46</v>
      </c>
      <c r="I127" s="60" t="s">
        <v>52</v>
      </c>
      <c r="J127" s="60" t="s">
        <v>139</v>
      </c>
      <c r="K127" s="60">
        <v>5.8799999999999998E-2</v>
      </c>
      <c r="L127" s="28"/>
      <c r="M127" s="60">
        <v>14.69</v>
      </c>
      <c r="N127" s="70">
        <v>43325</v>
      </c>
      <c r="O127" s="70">
        <v>43388</v>
      </c>
      <c r="P127" s="61"/>
      <c r="R127" s="6"/>
      <c r="S127" s="6"/>
    </row>
    <row r="128" spans="1:19" ht="12">
      <c r="B128" s="60"/>
      <c r="C128" s="58"/>
      <c r="D128" s="59"/>
      <c r="E128" s="59"/>
      <c r="F128" s="59"/>
      <c r="G128" s="60"/>
      <c r="H128" s="60"/>
      <c r="I128" s="60" t="s">
        <v>52</v>
      </c>
      <c r="J128" s="60" t="s">
        <v>97</v>
      </c>
      <c r="K128" s="60">
        <v>4.1200000000000001E-2</v>
      </c>
      <c r="L128" s="28"/>
      <c r="M128" s="60">
        <v>10.3</v>
      </c>
      <c r="N128" s="70">
        <v>43325</v>
      </c>
      <c r="O128" s="70">
        <v>43388</v>
      </c>
      <c r="P128" s="61"/>
      <c r="R128" s="6"/>
      <c r="S128" s="6"/>
    </row>
    <row r="129" spans="1:19" ht="12">
      <c r="B129" s="60"/>
      <c r="C129" s="58"/>
      <c r="D129" s="59"/>
      <c r="E129" s="59"/>
      <c r="F129" s="59"/>
      <c r="G129" s="60"/>
      <c r="H129" s="60"/>
      <c r="I129" s="60" t="s">
        <v>52</v>
      </c>
      <c r="J129" s="60" t="s">
        <v>96</v>
      </c>
      <c r="K129" s="60">
        <v>6.2469999999999999</v>
      </c>
      <c r="L129" s="28"/>
      <c r="M129" s="60">
        <v>1011.91</v>
      </c>
      <c r="N129" s="70">
        <v>43325</v>
      </c>
      <c r="O129" s="70">
        <v>43388</v>
      </c>
      <c r="P129" s="61"/>
      <c r="R129" s="6"/>
      <c r="S129" s="6"/>
    </row>
    <row r="130" spans="1:19" ht="12">
      <c r="B130" s="60"/>
      <c r="C130" s="58"/>
      <c r="D130" s="59"/>
      <c r="E130" s="59"/>
      <c r="F130" s="59"/>
      <c r="G130" s="60"/>
      <c r="H130" s="60"/>
      <c r="I130" s="60" t="s">
        <v>52</v>
      </c>
      <c r="J130" s="60" t="s">
        <v>95</v>
      </c>
      <c r="K130" s="60">
        <v>2.7418999999999998</v>
      </c>
      <c r="L130" s="28"/>
      <c r="M130" s="60">
        <v>592.16999999999996</v>
      </c>
      <c r="N130" s="70">
        <v>43325</v>
      </c>
      <c r="O130" s="70">
        <v>43388</v>
      </c>
      <c r="P130" s="61"/>
      <c r="R130" s="6"/>
      <c r="S130" s="6"/>
    </row>
    <row r="131" spans="1:19" ht="12">
      <c r="B131" s="60"/>
      <c r="C131" s="58"/>
      <c r="D131" s="59"/>
      <c r="E131" s="59"/>
      <c r="F131" s="59"/>
      <c r="G131" s="60"/>
      <c r="H131" s="60"/>
      <c r="I131" s="60" t="s">
        <v>52</v>
      </c>
      <c r="J131" s="60" t="s">
        <v>94</v>
      </c>
      <c r="K131" s="60">
        <v>0.81100000000000005</v>
      </c>
      <c r="L131" s="28"/>
      <c r="M131" s="60">
        <v>131.36000000000001</v>
      </c>
      <c r="N131" s="70">
        <v>43325</v>
      </c>
      <c r="O131" s="70">
        <v>43388</v>
      </c>
      <c r="P131" s="61"/>
      <c r="R131" s="6"/>
      <c r="S131" s="6"/>
    </row>
    <row r="132" spans="1:19" ht="12">
      <c r="B132" s="60"/>
      <c r="C132" s="58"/>
      <c r="D132" s="59"/>
      <c r="E132" s="59"/>
      <c r="F132" s="59"/>
      <c r="G132" s="60"/>
      <c r="H132" s="60"/>
      <c r="I132" s="60" t="s">
        <v>52</v>
      </c>
      <c r="J132" s="60" t="s">
        <v>93</v>
      </c>
      <c r="K132" s="60">
        <v>2.2492000000000001</v>
      </c>
      <c r="L132" s="28"/>
      <c r="M132" s="60">
        <v>364.34</v>
      </c>
      <c r="N132" s="70">
        <v>43325</v>
      </c>
      <c r="O132" s="70">
        <v>43388</v>
      </c>
      <c r="P132" s="61"/>
      <c r="R132" s="6"/>
      <c r="S132" s="6"/>
    </row>
    <row r="133" spans="1:19" ht="12">
      <c r="B133" s="60"/>
      <c r="C133" s="58"/>
      <c r="D133" s="59"/>
      <c r="E133" s="59"/>
      <c r="F133" s="59"/>
      <c r="G133" s="60"/>
      <c r="H133" s="60"/>
      <c r="I133" s="60" t="s">
        <v>52</v>
      </c>
      <c r="J133" s="60" t="s">
        <v>91</v>
      </c>
      <c r="K133" s="60">
        <v>0.62639999999999996</v>
      </c>
      <c r="L133" s="28">
        <f>SUM(K127:K133)</f>
        <v>12.775499999999999</v>
      </c>
      <c r="M133" s="60">
        <v>101.47</v>
      </c>
      <c r="N133" s="70">
        <v>43325</v>
      </c>
      <c r="O133" s="70">
        <v>43388</v>
      </c>
      <c r="P133" s="61" t="s">
        <v>1153</v>
      </c>
      <c r="R133" s="6"/>
      <c r="S133" s="6"/>
    </row>
    <row r="134" spans="1:19" ht="12">
      <c r="A134" s="7">
        <v>25</v>
      </c>
      <c r="B134" s="60" t="s">
        <v>159</v>
      </c>
      <c r="C134" s="58" t="s">
        <v>165</v>
      </c>
      <c r="D134" s="59" t="s">
        <v>158</v>
      </c>
      <c r="E134" s="59" t="s">
        <v>157</v>
      </c>
      <c r="F134" s="59" t="s">
        <v>1161</v>
      </c>
      <c r="G134" s="60">
        <v>31020</v>
      </c>
      <c r="H134" s="60" t="s">
        <v>46</v>
      </c>
      <c r="I134" s="60" t="s">
        <v>52</v>
      </c>
      <c r="J134" s="60" t="s">
        <v>96</v>
      </c>
      <c r="K134" s="60">
        <v>1.5649999999999999</v>
      </c>
      <c r="L134" s="28">
        <f>SUM(K134)</f>
        <v>1.5649999999999999</v>
      </c>
      <c r="M134" s="60">
        <v>253.49</v>
      </c>
      <c r="N134" s="70">
        <v>43325</v>
      </c>
      <c r="O134" s="70">
        <v>43388</v>
      </c>
      <c r="P134" s="61" t="s">
        <v>1153</v>
      </c>
      <c r="R134" s="6"/>
      <c r="S134" s="6"/>
    </row>
    <row r="135" spans="1:19" ht="12">
      <c r="A135" s="7">
        <v>26</v>
      </c>
      <c r="B135" s="60" t="s">
        <v>162</v>
      </c>
      <c r="C135" s="58" t="s">
        <v>166</v>
      </c>
      <c r="D135" s="59" t="s">
        <v>161</v>
      </c>
      <c r="E135" s="59" t="s">
        <v>160</v>
      </c>
      <c r="F135" s="59" t="s">
        <v>1162</v>
      </c>
      <c r="G135" s="60">
        <v>31010</v>
      </c>
      <c r="H135" s="60" t="s">
        <v>46</v>
      </c>
      <c r="I135" s="60" t="s">
        <v>52</v>
      </c>
      <c r="J135" s="60" t="s">
        <v>95</v>
      </c>
      <c r="K135" s="60">
        <v>0.68</v>
      </c>
      <c r="L135" s="28">
        <f>SUM(K135)</f>
        <v>0.68</v>
      </c>
      <c r="M135" s="60">
        <v>146.85</v>
      </c>
      <c r="N135" s="70">
        <v>43325</v>
      </c>
      <c r="O135" s="70">
        <v>43388</v>
      </c>
      <c r="P135" s="61" t="s">
        <v>1153</v>
      </c>
      <c r="R135" s="6"/>
      <c r="S135" s="6"/>
    </row>
    <row r="136" spans="1:19" ht="12">
      <c r="A136" s="7">
        <v>27</v>
      </c>
      <c r="B136" s="60" t="s">
        <v>169</v>
      </c>
      <c r="C136" s="58" t="s">
        <v>170</v>
      </c>
      <c r="D136" s="59" t="s">
        <v>168</v>
      </c>
      <c r="E136" s="59" t="s">
        <v>167</v>
      </c>
      <c r="F136" s="59" t="s">
        <v>1156</v>
      </c>
      <c r="G136" s="60">
        <v>31026</v>
      </c>
      <c r="H136" s="60" t="s">
        <v>46</v>
      </c>
      <c r="I136" s="60" t="s">
        <v>52</v>
      </c>
      <c r="J136" s="60" t="s">
        <v>95</v>
      </c>
      <c r="K136" s="60">
        <v>1.6498999999999999</v>
      </c>
      <c r="L136" s="28"/>
      <c r="M136" s="60">
        <v>356.34000000000003</v>
      </c>
      <c r="N136" s="70">
        <v>43325</v>
      </c>
      <c r="O136" s="70">
        <v>43388</v>
      </c>
      <c r="P136" s="61"/>
      <c r="R136" s="6"/>
      <c r="S136" s="6"/>
    </row>
    <row r="137" spans="1:19" ht="12">
      <c r="B137" s="60"/>
      <c r="C137" s="60"/>
      <c r="D137" s="59"/>
      <c r="E137" s="59"/>
      <c r="F137" s="59"/>
      <c r="G137" s="60"/>
      <c r="H137" s="60"/>
      <c r="I137" s="60" t="s">
        <v>52</v>
      </c>
      <c r="J137" s="60" t="s">
        <v>91</v>
      </c>
      <c r="K137" s="60">
        <v>0.53</v>
      </c>
      <c r="L137" s="28">
        <f>SUM(K136:K137)</f>
        <v>2.1798999999999999</v>
      </c>
      <c r="M137" s="60">
        <v>85.86</v>
      </c>
      <c r="N137" s="70">
        <v>43325</v>
      </c>
      <c r="O137" s="70">
        <v>43388</v>
      </c>
      <c r="P137" s="61" t="s">
        <v>1153</v>
      </c>
      <c r="R137" s="6"/>
      <c r="S137" s="6"/>
    </row>
    <row r="138" spans="1:19" ht="12">
      <c r="A138" s="7">
        <v>28</v>
      </c>
      <c r="B138" s="60" t="s">
        <v>173</v>
      </c>
      <c r="C138" s="58" t="s">
        <v>174</v>
      </c>
      <c r="D138" s="59" t="s">
        <v>172</v>
      </c>
      <c r="E138" s="59" t="s">
        <v>171</v>
      </c>
      <c r="F138" s="59" t="s">
        <v>51</v>
      </c>
      <c r="G138" s="60">
        <v>31029</v>
      </c>
      <c r="H138" s="60" t="s">
        <v>46</v>
      </c>
      <c r="I138" s="60" t="s">
        <v>52</v>
      </c>
      <c r="J138" s="60" t="s">
        <v>105</v>
      </c>
      <c r="K138" s="60">
        <v>0.1893</v>
      </c>
      <c r="L138" s="28"/>
      <c r="M138" s="60">
        <v>40.880000000000003</v>
      </c>
      <c r="N138" s="70">
        <v>43325</v>
      </c>
      <c r="O138" s="70">
        <v>43388</v>
      </c>
      <c r="P138" s="61"/>
      <c r="R138" s="6"/>
      <c r="S138" s="6"/>
    </row>
    <row r="139" spans="1:19" ht="12">
      <c r="B139" s="60"/>
      <c r="C139" s="60"/>
      <c r="D139" s="59"/>
      <c r="E139" s="59"/>
      <c r="F139" s="59"/>
      <c r="G139" s="60"/>
      <c r="H139" s="60"/>
      <c r="I139" s="60" t="s">
        <v>52</v>
      </c>
      <c r="J139" s="60" t="s">
        <v>96</v>
      </c>
      <c r="K139" s="60">
        <v>15.1738</v>
      </c>
      <c r="L139" s="28"/>
      <c r="M139" s="60">
        <v>2457.83</v>
      </c>
      <c r="N139" s="70">
        <v>43325</v>
      </c>
      <c r="O139" s="70">
        <v>43388</v>
      </c>
      <c r="P139" s="61"/>
      <c r="R139" s="6"/>
      <c r="S139" s="6"/>
    </row>
    <row r="140" spans="1:19" ht="12">
      <c r="B140" s="60"/>
      <c r="C140" s="60"/>
      <c r="D140" s="59"/>
      <c r="E140" s="59"/>
      <c r="F140" s="59"/>
      <c r="G140" s="60"/>
      <c r="H140" s="60"/>
      <c r="I140" s="60" t="s">
        <v>52</v>
      </c>
      <c r="J140" s="60" t="s">
        <v>95</v>
      </c>
      <c r="K140" s="60">
        <v>0.216</v>
      </c>
      <c r="L140" s="28"/>
      <c r="M140" s="60">
        <v>46.650000000000006</v>
      </c>
      <c r="N140" s="70">
        <v>43325</v>
      </c>
      <c r="O140" s="70">
        <v>43388</v>
      </c>
      <c r="P140" s="61"/>
      <c r="R140" s="6"/>
      <c r="S140" s="6"/>
    </row>
    <row r="141" spans="1:19" ht="12">
      <c r="B141" s="60"/>
      <c r="C141" s="60"/>
      <c r="D141" s="59"/>
      <c r="E141" s="59"/>
      <c r="F141" s="59"/>
      <c r="G141" s="60"/>
      <c r="H141" s="60"/>
      <c r="I141" s="60" t="s">
        <v>52</v>
      </c>
      <c r="J141" s="60" t="s">
        <v>91</v>
      </c>
      <c r="K141" s="60">
        <v>3.6894</v>
      </c>
      <c r="L141" s="28">
        <f>SUM(K138:K141)</f>
        <v>19.2685</v>
      </c>
      <c r="M141" s="60">
        <v>597.66999999999996</v>
      </c>
      <c r="N141" s="70">
        <v>43325</v>
      </c>
      <c r="O141" s="70">
        <v>43388</v>
      </c>
      <c r="P141" s="61" t="s">
        <v>1153</v>
      </c>
      <c r="R141" s="6"/>
      <c r="S141" s="6"/>
    </row>
    <row r="142" spans="1:19" ht="12">
      <c r="A142" s="7">
        <v>29</v>
      </c>
      <c r="B142" s="60" t="s">
        <v>177</v>
      </c>
      <c r="C142" s="58" t="s">
        <v>181</v>
      </c>
      <c r="D142" s="59" t="s">
        <v>176</v>
      </c>
      <c r="E142" s="59" t="s">
        <v>175</v>
      </c>
      <c r="F142" s="59" t="s">
        <v>90</v>
      </c>
      <c r="G142" s="60">
        <v>31029</v>
      </c>
      <c r="H142" s="60" t="s">
        <v>46</v>
      </c>
      <c r="I142" s="60" t="s">
        <v>52</v>
      </c>
      <c r="J142" s="60" t="s">
        <v>96</v>
      </c>
      <c r="K142" s="60">
        <v>3.2218</v>
      </c>
      <c r="L142" s="28">
        <f>SUM(K142)</f>
        <v>3.2218</v>
      </c>
      <c r="M142" s="60">
        <v>521.79999999999995</v>
      </c>
      <c r="N142" s="70">
        <v>43325</v>
      </c>
      <c r="O142" s="70">
        <v>43388</v>
      </c>
      <c r="P142" s="61" t="s">
        <v>1153</v>
      </c>
      <c r="R142" s="6"/>
      <c r="S142" s="6"/>
    </row>
    <row r="143" spans="1:19" ht="12">
      <c r="A143" s="7">
        <v>30</v>
      </c>
      <c r="B143" s="60" t="s">
        <v>180</v>
      </c>
      <c r="C143" s="58" t="s">
        <v>182</v>
      </c>
      <c r="D143" s="59" t="s">
        <v>179</v>
      </c>
      <c r="E143" s="59" t="s">
        <v>178</v>
      </c>
      <c r="F143" s="59" t="s">
        <v>90</v>
      </c>
      <c r="G143" s="60">
        <v>31029</v>
      </c>
      <c r="H143" s="60" t="s">
        <v>46</v>
      </c>
      <c r="I143" s="60" t="s">
        <v>52</v>
      </c>
      <c r="J143" s="60" t="s">
        <v>96</v>
      </c>
      <c r="K143" s="60">
        <v>6.1178999999999997</v>
      </c>
      <c r="L143" s="28"/>
      <c r="M143" s="60">
        <v>990.94</v>
      </c>
      <c r="N143" s="70">
        <v>43325</v>
      </c>
      <c r="O143" s="70">
        <v>43388</v>
      </c>
      <c r="P143" s="61"/>
      <c r="R143" s="6"/>
      <c r="S143" s="6"/>
    </row>
    <row r="144" spans="1:19" ht="12">
      <c r="B144" s="60"/>
      <c r="C144" s="60"/>
      <c r="D144" s="59"/>
      <c r="E144" s="59"/>
      <c r="F144" s="59"/>
      <c r="G144" s="60"/>
      <c r="H144" s="60"/>
      <c r="I144" s="60" t="s">
        <v>52</v>
      </c>
      <c r="J144" s="60" t="s">
        <v>95</v>
      </c>
      <c r="K144" s="60">
        <v>0.48</v>
      </c>
      <c r="L144" s="28">
        <f>SUM(K143:K144)</f>
        <v>6.5978999999999992</v>
      </c>
      <c r="M144" s="60">
        <v>103.67</v>
      </c>
      <c r="N144" s="70">
        <v>43325</v>
      </c>
      <c r="O144" s="70">
        <v>43388</v>
      </c>
      <c r="P144" s="61" t="s">
        <v>1153</v>
      </c>
      <c r="R144" s="6"/>
      <c r="S144" s="6"/>
    </row>
    <row r="145" spans="1:19" ht="12">
      <c r="A145" s="7">
        <v>31</v>
      </c>
      <c r="B145" s="60" t="s">
        <v>185</v>
      </c>
      <c r="C145" s="58" t="s">
        <v>297</v>
      </c>
      <c r="D145" s="59" t="s">
        <v>184</v>
      </c>
      <c r="E145" s="59" t="s">
        <v>183</v>
      </c>
      <c r="F145" s="59" t="s">
        <v>90</v>
      </c>
      <c r="G145" s="60">
        <v>31029</v>
      </c>
      <c r="H145" s="60" t="s">
        <v>46</v>
      </c>
      <c r="I145" s="60" t="s">
        <v>52</v>
      </c>
      <c r="J145" s="60" t="s">
        <v>96</v>
      </c>
      <c r="K145" s="60">
        <v>1.5629999999999999</v>
      </c>
      <c r="L145" s="28">
        <f>SUM(K145)</f>
        <v>1.5629999999999999</v>
      </c>
      <c r="M145" s="60">
        <v>253.08</v>
      </c>
      <c r="N145" s="70">
        <v>43325</v>
      </c>
      <c r="O145" s="70">
        <v>43388</v>
      </c>
      <c r="P145" s="61" t="s">
        <v>1153</v>
      </c>
      <c r="R145" s="6"/>
      <c r="S145" s="6"/>
    </row>
    <row r="146" spans="1:19" ht="12">
      <c r="A146" s="7">
        <v>32</v>
      </c>
      <c r="B146" s="60" t="s">
        <v>188</v>
      </c>
      <c r="C146" s="58" t="s">
        <v>298</v>
      </c>
      <c r="D146" s="59" t="s">
        <v>187</v>
      </c>
      <c r="E146" s="59" t="s">
        <v>186</v>
      </c>
      <c r="F146" s="59" t="s">
        <v>103</v>
      </c>
      <c r="G146" s="60">
        <v>31015</v>
      </c>
      <c r="H146" s="60" t="s">
        <v>46</v>
      </c>
      <c r="I146" s="60" t="s">
        <v>52</v>
      </c>
      <c r="J146" s="60" t="s">
        <v>96</v>
      </c>
      <c r="K146" s="60">
        <v>1.4350000000000001</v>
      </c>
      <c r="L146" s="28">
        <f>SUM(K146)</f>
        <v>1.4350000000000001</v>
      </c>
      <c r="M146" s="60">
        <v>232.46</v>
      </c>
      <c r="N146" s="70">
        <v>43325</v>
      </c>
      <c r="O146" s="70">
        <v>43388</v>
      </c>
      <c r="P146" s="61" t="s">
        <v>1153</v>
      </c>
      <c r="R146" s="6"/>
      <c r="S146" s="6"/>
    </row>
    <row r="147" spans="1:19" ht="22.8">
      <c r="A147" s="7">
        <v>33</v>
      </c>
      <c r="B147" s="60" t="s">
        <v>296</v>
      </c>
      <c r="C147" s="58" t="s">
        <v>299</v>
      </c>
      <c r="D147" s="59" t="s">
        <v>295</v>
      </c>
      <c r="E147" s="59" t="s">
        <v>294</v>
      </c>
      <c r="F147" s="59" t="s">
        <v>103</v>
      </c>
      <c r="G147" s="60">
        <v>31015</v>
      </c>
      <c r="H147" s="60" t="s">
        <v>46</v>
      </c>
      <c r="I147" s="60" t="s">
        <v>52</v>
      </c>
      <c r="J147" s="60" t="s">
        <v>96</v>
      </c>
      <c r="K147" s="60">
        <v>1.0706</v>
      </c>
      <c r="L147" s="28"/>
      <c r="M147" s="60">
        <v>173.32999999999998</v>
      </c>
      <c r="N147" s="70">
        <v>43325</v>
      </c>
      <c r="O147" s="70">
        <v>43388</v>
      </c>
      <c r="P147" s="61"/>
      <c r="R147" s="6"/>
      <c r="S147" s="6"/>
    </row>
    <row r="148" spans="1:19" ht="12">
      <c r="B148" s="60"/>
      <c r="C148" s="58"/>
      <c r="D148" s="59"/>
      <c r="E148" s="59"/>
      <c r="F148" s="59"/>
      <c r="G148" s="60"/>
      <c r="H148" s="60"/>
      <c r="I148" s="60" t="s">
        <v>52</v>
      </c>
      <c r="J148" s="60" t="s">
        <v>95</v>
      </c>
      <c r="K148" s="60">
        <v>2.6673</v>
      </c>
      <c r="L148" s="28"/>
      <c r="M148" s="60">
        <v>576.07000000000005</v>
      </c>
      <c r="N148" s="70">
        <v>43325</v>
      </c>
      <c r="O148" s="70">
        <v>43388</v>
      </c>
      <c r="P148" s="61"/>
      <c r="R148" s="6"/>
      <c r="S148" s="6"/>
    </row>
    <row r="149" spans="1:19" ht="12">
      <c r="B149" s="60"/>
      <c r="C149" s="58"/>
      <c r="D149" s="59"/>
      <c r="E149" s="59"/>
      <c r="F149" s="59"/>
      <c r="G149" s="60"/>
      <c r="H149" s="60"/>
      <c r="I149" s="60" t="s">
        <v>52</v>
      </c>
      <c r="J149" s="60" t="s">
        <v>93</v>
      </c>
      <c r="K149" s="60">
        <v>1.4295</v>
      </c>
      <c r="L149" s="28"/>
      <c r="M149" s="60">
        <v>231.57</v>
      </c>
      <c r="N149" s="70">
        <v>43325</v>
      </c>
      <c r="O149" s="70">
        <v>43388</v>
      </c>
      <c r="P149" s="61"/>
      <c r="R149" s="6"/>
      <c r="S149" s="6"/>
    </row>
    <row r="150" spans="1:19" ht="12">
      <c r="B150" s="60"/>
      <c r="C150" s="58"/>
      <c r="D150" s="59"/>
      <c r="E150" s="59"/>
      <c r="F150" s="59"/>
      <c r="G150" s="60"/>
      <c r="H150" s="60"/>
      <c r="I150" s="60" t="s">
        <v>52</v>
      </c>
      <c r="J150" s="60" t="s">
        <v>91</v>
      </c>
      <c r="K150" s="60">
        <v>0.76359999999999995</v>
      </c>
      <c r="L150" s="28">
        <f>SUM(K147:K150)</f>
        <v>5.931</v>
      </c>
      <c r="M150" s="60">
        <v>74.19</v>
      </c>
      <c r="N150" s="70">
        <v>43325</v>
      </c>
      <c r="O150" s="70">
        <v>43388</v>
      </c>
      <c r="P150" s="61" t="s">
        <v>1153</v>
      </c>
      <c r="R150" s="6"/>
      <c r="S150" s="6"/>
    </row>
    <row r="151" spans="1:19" ht="12">
      <c r="A151" s="7">
        <v>34</v>
      </c>
      <c r="B151" s="60" t="s">
        <v>293</v>
      </c>
      <c r="C151" s="58" t="s">
        <v>300</v>
      </c>
      <c r="D151" s="59" t="s">
        <v>292</v>
      </c>
      <c r="E151" s="59" t="s">
        <v>291</v>
      </c>
      <c r="F151" s="59" t="s">
        <v>51</v>
      </c>
      <c r="G151" s="60">
        <v>31029</v>
      </c>
      <c r="H151" s="60" t="s">
        <v>46</v>
      </c>
      <c r="I151" s="60" t="s">
        <v>52</v>
      </c>
      <c r="J151" s="60" t="s">
        <v>96</v>
      </c>
      <c r="K151" s="60">
        <v>1.9550000000000001</v>
      </c>
      <c r="L151" s="28">
        <f>SUM(K151)</f>
        <v>1.9550000000000001</v>
      </c>
      <c r="M151" s="60">
        <v>316.58999999999997</v>
      </c>
      <c r="N151" s="70">
        <v>43325</v>
      </c>
      <c r="O151" s="70">
        <v>43388</v>
      </c>
      <c r="P151" s="61" t="s">
        <v>1153</v>
      </c>
      <c r="R151" s="6"/>
      <c r="S151" s="6"/>
    </row>
    <row r="152" spans="1:19" ht="12">
      <c r="A152" s="7">
        <v>35</v>
      </c>
      <c r="B152" s="60" t="s">
        <v>290</v>
      </c>
      <c r="C152" s="58" t="s">
        <v>301</v>
      </c>
      <c r="D152" s="59" t="s">
        <v>289</v>
      </c>
      <c r="E152" s="59" t="s">
        <v>288</v>
      </c>
      <c r="F152" s="59" t="s">
        <v>51</v>
      </c>
      <c r="G152" s="60">
        <v>31029</v>
      </c>
      <c r="H152" s="60" t="s">
        <v>46</v>
      </c>
      <c r="I152" s="60" t="s">
        <v>52</v>
      </c>
      <c r="J152" s="60" t="s">
        <v>96</v>
      </c>
      <c r="K152" s="60">
        <v>2.069</v>
      </c>
      <c r="L152" s="28"/>
      <c r="M152" s="60">
        <v>335.12</v>
      </c>
      <c r="N152" s="70">
        <v>43325</v>
      </c>
      <c r="O152" s="70">
        <v>43388</v>
      </c>
      <c r="P152" s="61"/>
      <c r="R152" s="6"/>
      <c r="S152" s="6"/>
    </row>
    <row r="153" spans="1:19" ht="12">
      <c r="B153" s="60"/>
      <c r="C153" s="58"/>
      <c r="D153" s="59"/>
      <c r="E153" s="59"/>
      <c r="F153" s="59"/>
      <c r="G153" s="60"/>
      <c r="H153" s="60"/>
      <c r="I153" s="60" t="s">
        <v>52</v>
      </c>
      <c r="J153" s="60" t="s">
        <v>95</v>
      </c>
      <c r="K153" s="60">
        <v>0.25</v>
      </c>
      <c r="L153" s="28">
        <f>SUM(K152:K153)</f>
        <v>2.319</v>
      </c>
      <c r="M153" s="60">
        <v>54</v>
      </c>
      <c r="N153" s="70">
        <v>43325</v>
      </c>
      <c r="O153" s="70">
        <v>43388</v>
      </c>
      <c r="P153" s="61" t="s">
        <v>1153</v>
      </c>
      <c r="R153" s="6"/>
      <c r="S153" s="6"/>
    </row>
    <row r="154" spans="1:19" ht="12">
      <c r="A154" s="7">
        <v>36</v>
      </c>
      <c r="B154" s="60" t="s">
        <v>287</v>
      </c>
      <c r="C154" s="58" t="s">
        <v>302</v>
      </c>
      <c r="D154" s="59" t="s">
        <v>286</v>
      </c>
      <c r="E154" s="59" t="s">
        <v>285</v>
      </c>
      <c r="F154" s="59" t="s">
        <v>103</v>
      </c>
      <c r="G154" s="60">
        <v>31015</v>
      </c>
      <c r="H154" s="60" t="s">
        <v>46</v>
      </c>
      <c r="I154" s="60" t="s">
        <v>52</v>
      </c>
      <c r="J154" s="60" t="s">
        <v>96</v>
      </c>
      <c r="K154" s="60">
        <v>5.2506000000000004</v>
      </c>
      <c r="L154" s="28">
        <f>SUM(K154)</f>
        <v>5.2506000000000004</v>
      </c>
      <c r="M154" s="60">
        <v>850.36</v>
      </c>
      <c r="N154" s="70">
        <v>43325</v>
      </c>
      <c r="O154" s="70">
        <v>43388</v>
      </c>
      <c r="P154" s="61" t="s">
        <v>1153</v>
      </c>
      <c r="R154" s="6"/>
      <c r="S154" s="6"/>
    </row>
    <row r="155" spans="1:19" ht="12">
      <c r="A155" s="7">
        <v>37</v>
      </c>
      <c r="B155" s="60" t="s">
        <v>284</v>
      </c>
      <c r="C155" s="58" t="s">
        <v>303</v>
      </c>
      <c r="D155" s="59" t="s">
        <v>283</v>
      </c>
      <c r="E155" s="59" t="s">
        <v>282</v>
      </c>
      <c r="F155" s="59" t="s">
        <v>51</v>
      </c>
      <c r="G155" s="60">
        <v>31029</v>
      </c>
      <c r="H155" s="60" t="s">
        <v>46</v>
      </c>
      <c r="I155" s="60" t="s">
        <v>52</v>
      </c>
      <c r="J155" s="60" t="s">
        <v>95</v>
      </c>
      <c r="K155" s="60">
        <v>0.61</v>
      </c>
      <c r="L155" s="28">
        <f>SUM(K155)</f>
        <v>0.61</v>
      </c>
      <c r="M155" s="60">
        <v>131.75</v>
      </c>
      <c r="N155" s="70">
        <v>43325</v>
      </c>
      <c r="O155" s="70">
        <v>43388</v>
      </c>
      <c r="P155" s="61" t="s">
        <v>1153</v>
      </c>
      <c r="R155" s="6"/>
      <c r="S155" s="6"/>
    </row>
    <row r="156" spans="1:19" ht="12">
      <c r="A156" s="7">
        <v>38</v>
      </c>
      <c r="B156" s="60" t="s">
        <v>281</v>
      </c>
      <c r="C156" s="58" t="s">
        <v>304</v>
      </c>
      <c r="D156" s="59" t="s">
        <v>280</v>
      </c>
      <c r="E156" s="59" t="s">
        <v>279</v>
      </c>
      <c r="F156" s="59" t="s">
        <v>51</v>
      </c>
      <c r="G156" s="60">
        <v>31029</v>
      </c>
      <c r="H156" s="60" t="s">
        <v>46</v>
      </c>
      <c r="I156" s="60" t="s">
        <v>52</v>
      </c>
      <c r="J156" s="60" t="s">
        <v>96</v>
      </c>
      <c r="K156" s="60">
        <v>7.9074</v>
      </c>
      <c r="L156" s="28">
        <f>SUM(K156)</f>
        <v>7.9074</v>
      </c>
      <c r="M156" s="60">
        <v>1280.3200000000002</v>
      </c>
      <c r="N156" s="70">
        <v>43325</v>
      </c>
      <c r="O156" s="70">
        <v>43388</v>
      </c>
      <c r="P156" s="61" t="s">
        <v>1153</v>
      </c>
      <c r="R156" s="6"/>
      <c r="S156" s="6"/>
    </row>
    <row r="157" spans="1:19" ht="12">
      <c r="A157" s="7">
        <v>39</v>
      </c>
      <c r="B157" s="60" t="s">
        <v>278</v>
      </c>
      <c r="C157" s="58" t="s">
        <v>305</v>
      </c>
      <c r="D157" s="59" t="s">
        <v>277</v>
      </c>
      <c r="E157" s="59" t="s">
        <v>276</v>
      </c>
      <c r="F157" s="59" t="s">
        <v>51</v>
      </c>
      <c r="G157" s="60">
        <v>31029</v>
      </c>
      <c r="H157" s="60" t="s">
        <v>46</v>
      </c>
      <c r="I157" s="60" t="s">
        <v>52</v>
      </c>
      <c r="J157" s="60" t="s">
        <v>97</v>
      </c>
      <c r="K157" s="60">
        <v>5.5E-2</v>
      </c>
      <c r="L157" s="28"/>
      <c r="M157" s="60">
        <v>13.75</v>
      </c>
      <c r="N157" s="70">
        <v>43325</v>
      </c>
      <c r="O157" s="70">
        <v>43388</v>
      </c>
      <c r="P157" s="61"/>
      <c r="R157" s="6"/>
      <c r="S157" s="6"/>
    </row>
    <row r="158" spans="1:19" ht="12">
      <c r="B158" s="60"/>
      <c r="C158" s="58"/>
      <c r="D158" s="59"/>
      <c r="E158" s="59"/>
      <c r="F158" s="59"/>
      <c r="G158" s="60"/>
      <c r="H158" s="60"/>
      <c r="I158" s="60" t="s">
        <v>52</v>
      </c>
      <c r="J158" s="60" t="s">
        <v>96</v>
      </c>
      <c r="K158" s="60">
        <v>6.6467000000000001</v>
      </c>
      <c r="L158" s="28">
        <f>SUM(K157:K158)</f>
        <v>6.7016999999999998</v>
      </c>
      <c r="M158" s="60">
        <v>1076.6399999999999</v>
      </c>
      <c r="N158" s="70">
        <v>43325</v>
      </c>
      <c r="O158" s="70">
        <v>43388</v>
      </c>
      <c r="P158" s="61" t="s">
        <v>1153</v>
      </c>
      <c r="R158" s="6"/>
      <c r="S158" s="6"/>
    </row>
    <row r="159" spans="1:19" ht="12">
      <c r="A159" s="7">
        <v>40</v>
      </c>
      <c r="B159" s="60" t="s">
        <v>275</v>
      </c>
      <c r="C159" s="58" t="s">
        <v>306</v>
      </c>
      <c r="D159" s="59" t="s">
        <v>274</v>
      </c>
      <c r="E159" s="59" t="s">
        <v>273</v>
      </c>
      <c r="F159" s="59" t="s">
        <v>51</v>
      </c>
      <c r="G159" s="60">
        <v>31029</v>
      </c>
      <c r="H159" s="60" t="s">
        <v>46</v>
      </c>
      <c r="I159" s="60" t="s">
        <v>52</v>
      </c>
      <c r="J159" s="60" t="s">
        <v>96</v>
      </c>
      <c r="K159" s="60">
        <v>2.5958999999999999</v>
      </c>
      <c r="L159" s="28">
        <f>SUM(K159)</f>
        <v>2.5958999999999999</v>
      </c>
      <c r="M159" s="60">
        <v>418.71999999999997</v>
      </c>
      <c r="N159" s="70">
        <v>43325</v>
      </c>
      <c r="O159" s="70">
        <v>43388</v>
      </c>
      <c r="P159" s="61" t="s">
        <v>1153</v>
      </c>
      <c r="R159" s="6"/>
      <c r="S159" s="6"/>
    </row>
    <row r="160" spans="1:19" ht="22.8">
      <c r="A160" s="7">
        <v>41</v>
      </c>
      <c r="B160" s="58" t="s">
        <v>307</v>
      </c>
      <c r="C160" s="58" t="s">
        <v>307</v>
      </c>
      <c r="D160" s="59" t="s">
        <v>272</v>
      </c>
      <c r="E160" s="59" t="s">
        <v>271</v>
      </c>
      <c r="F160" s="59" t="s">
        <v>1159</v>
      </c>
      <c r="G160" s="60">
        <v>31012</v>
      </c>
      <c r="H160" s="60" t="s">
        <v>46</v>
      </c>
      <c r="I160" s="60" t="s">
        <v>52</v>
      </c>
      <c r="J160" s="60" t="s">
        <v>106</v>
      </c>
      <c r="K160" s="60">
        <v>0.25</v>
      </c>
      <c r="L160" s="28"/>
      <c r="M160" s="60">
        <v>0</v>
      </c>
      <c r="N160" s="70">
        <v>43325</v>
      </c>
      <c r="O160" s="70">
        <v>43388</v>
      </c>
      <c r="P160" s="61"/>
      <c r="R160" s="6"/>
      <c r="S160" s="6"/>
    </row>
    <row r="161" spans="1:19" ht="12">
      <c r="B161" s="60"/>
      <c r="C161" s="58"/>
      <c r="D161" s="59"/>
      <c r="E161" s="59"/>
      <c r="F161" s="59"/>
      <c r="G161" s="60"/>
      <c r="H161" s="60"/>
      <c r="I161" s="60" t="s">
        <v>52</v>
      </c>
      <c r="J161" s="60" t="s">
        <v>152</v>
      </c>
      <c r="K161" s="60">
        <v>0.45</v>
      </c>
      <c r="L161" s="28">
        <f>SUM(K160:K161)</f>
        <v>0.7</v>
      </c>
      <c r="M161" s="60">
        <v>112.5</v>
      </c>
      <c r="N161" s="70">
        <v>43325</v>
      </c>
      <c r="O161" s="70">
        <v>43388</v>
      </c>
      <c r="P161" s="61" t="s">
        <v>1153</v>
      </c>
      <c r="R161" s="6"/>
      <c r="S161" s="6"/>
    </row>
    <row r="162" spans="1:19" ht="12">
      <c r="A162" s="7">
        <v>42</v>
      </c>
      <c r="B162" s="60" t="s">
        <v>270</v>
      </c>
      <c r="C162" s="58" t="s">
        <v>308</v>
      </c>
      <c r="D162" s="59" t="s">
        <v>269</v>
      </c>
      <c r="E162" s="59" t="s">
        <v>268</v>
      </c>
      <c r="F162" s="59" t="s">
        <v>1168</v>
      </c>
      <c r="G162" s="60">
        <v>31020</v>
      </c>
      <c r="H162" s="60" t="s">
        <v>46</v>
      </c>
      <c r="I162" s="60" t="s">
        <v>52</v>
      </c>
      <c r="J162" s="60" t="s">
        <v>95</v>
      </c>
      <c r="K162" s="60">
        <v>0.54910000000000003</v>
      </c>
      <c r="L162" s="28"/>
      <c r="M162" s="60">
        <v>118.53</v>
      </c>
      <c r="N162" s="70">
        <v>43325</v>
      </c>
      <c r="O162" s="70">
        <v>43388</v>
      </c>
      <c r="P162" s="61"/>
      <c r="R162" s="6"/>
      <c r="S162" s="6"/>
    </row>
    <row r="163" spans="1:19" ht="12">
      <c r="B163" s="60"/>
      <c r="C163" s="58"/>
      <c r="D163" s="59"/>
      <c r="E163" s="59"/>
      <c r="F163" s="59"/>
      <c r="G163" s="60"/>
      <c r="H163" s="60"/>
      <c r="I163" s="60" t="s">
        <v>52</v>
      </c>
      <c r="J163" s="60" t="s">
        <v>91</v>
      </c>
      <c r="K163" s="60">
        <v>1.1048</v>
      </c>
      <c r="L163" s="28">
        <f>SUM(K162:K163)</f>
        <v>1.6539000000000001</v>
      </c>
      <c r="M163" s="60">
        <v>178.94</v>
      </c>
      <c r="N163" s="70">
        <v>43325</v>
      </c>
      <c r="O163" s="70">
        <v>43388</v>
      </c>
      <c r="P163" s="61" t="s">
        <v>1153</v>
      </c>
      <c r="R163" s="6"/>
      <c r="S163" s="6"/>
    </row>
    <row r="164" spans="1:19" ht="22.8">
      <c r="A164" s="7">
        <v>43</v>
      </c>
      <c r="B164" s="60" t="s">
        <v>267</v>
      </c>
      <c r="C164" s="58" t="s">
        <v>309</v>
      </c>
      <c r="D164" s="59" t="s">
        <v>266</v>
      </c>
      <c r="E164" s="59" t="s">
        <v>265</v>
      </c>
      <c r="F164" s="59" t="s">
        <v>1169</v>
      </c>
      <c r="G164" s="60">
        <v>31010</v>
      </c>
      <c r="H164" s="60" t="s">
        <v>46</v>
      </c>
      <c r="I164" s="60" t="s">
        <v>52</v>
      </c>
      <c r="J164" s="60" t="s">
        <v>95</v>
      </c>
      <c r="K164" s="60">
        <v>0.34200000000000003</v>
      </c>
      <c r="L164" s="28"/>
      <c r="M164" s="60">
        <v>73.87</v>
      </c>
      <c r="N164" s="70">
        <v>43325</v>
      </c>
      <c r="O164" s="70">
        <v>43388</v>
      </c>
      <c r="P164" s="61"/>
      <c r="R164" s="6"/>
      <c r="S164" s="6"/>
    </row>
    <row r="165" spans="1:19" ht="12">
      <c r="B165" s="60"/>
      <c r="C165" s="58"/>
      <c r="D165" s="59"/>
      <c r="E165" s="59"/>
      <c r="F165" s="59"/>
      <c r="G165" s="60"/>
      <c r="H165" s="60"/>
      <c r="I165" s="60" t="s">
        <v>52</v>
      </c>
      <c r="J165" s="60" t="s">
        <v>93</v>
      </c>
      <c r="K165" s="60">
        <v>0.06</v>
      </c>
      <c r="L165" s="28">
        <f>SUM(K164:K165)</f>
        <v>0.40200000000000002</v>
      </c>
      <c r="M165" s="60">
        <v>9.7199999999999989</v>
      </c>
      <c r="N165" s="70">
        <v>43325</v>
      </c>
      <c r="O165" s="70">
        <v>43388</v>
      </c>
      <c r="P165" s="61" t="s">
        <v>1153</v>
      </c>
      <c r="R165" s="6"/>
      <c r="S165" s="6"/>
    </row>
    <row r="166" spans="1:19" ht="12">
      <c r="A166" s="7">
        <v>44</v>
      </c>
      <c r="B166" s="60" t="s">
        <v>264</v>
      </c>
      <c r="C166" s="58" t="s">
        <v>310</v>
      </c>
      <c r="D166" s="59" t="s">
        <v>263</v>
      </c>
      <c r="E166" s="59" t="s">
        <v>262</v>
      </c>
      <c r="F166" s="59" t="s">
        <v>57</v>
      </c>
      <c r="G166" s="60">
        <v>31014</v>
      </c>
      <c r="H166" s="60" t="s">
        <v>46</v>
      </c>
      <c r="I166" s="60" t="s">
        <v>52</v>
      </c>
      <c r="J166" s="60" t="s">
        <v>96</v>
      </c>
      <c r="K166" s="60">
        <v>0.55000000000000004</v>
      </c>
      <c r="L166" s="28"/>
      <c r="M166" s="60">
        <v>53.459999999999994</v>
      </c>
      <c r="N166" s="70">
        <v>43325</v>
      </c>
      <c r="O166" s="70">
        <v>43388</v>
      </c>
      <c r="P166" s="61"/>
      <c r="R166" s="6"/>
      <c r="S166" s="6"/>
    </row>
    <row r="167" spans="1:19" ht="12">
      <c r="B167" s="60"/>
      <c r="C167" s="58"/>
      <c r="D167" s="59"/>
      <c r="E167" s="59"/>
      <c r="F167" s="59"/>
      <c r="G167" s="60"/>
      <c r="H167" s="60"/>
      <c r="I167" s="60" t="s">
        <v>52</v>
      </c>
      <c r="J167" s="60" t="s">
        <v>93</v>
      </c>
      <c r="K167" s="60">
        <v>0.34870000000000001</v>
      </c>
      <c r="L167" s="28">
        <f>SUM(K166:K167)</f>
        <v>0.89870000000000005</v>
      </c>
      <c r="M167" s="60">
        <v>56.47</v>
      </c>
      <c r="N167" s="70">
        <v>43325</v>
      </c>
      <c r="O167" s="70">
        <v>43388</v>
      </c>
      <c r="P167" s="61" t="s">
        <v>1153</v>
      </c>
      <c r="R167" s="6"/>
      <c r="S167" s="6"/>
    </row>
    <row r="168" spans="1:19" ht="12">
      <c r="A168" s="7">
        <v>45</v>
      </c>
      <c r="B168" s="60" t="s">
        <v>261</v>
      </c>
      <c r="C168" s="58" t="s">
        <v>311</v>
      </c>
      <c r="D168" s="59" t="s">
        <v>260</v>
      </c>
      <c r="E168" s="59" t="s">
        <v>259</v>
      </c>
      <c r="F168" s="59" t="s">
        <v>51</v>
      </c>
      <c r="G168" s="60">
        <v>31029</v>
      </c>
      <c r="H168" s="60" t="s">
        <v>46</v>
      </c>
      <c r="I168" s="60" t="s">
        <v>52</v>
      </c>
      <c r="J168" s="60" t="s">
        <v>96</v>
      </c>
      <c r="K168" s="60">
        <v>4.8939000000000004</v>
      </c>
      <c r="L168" s="28">
        <f>SUM(K168)</f>
        <v>4.8939000000000004</v>
      </c>
      <c r="M168" s="60">
        <v>792.66000000000008</v>
      </c>
      <c r="N168" s="70">
        <v>43325</v>
      </c>
      <c r="O168" s="70">
        <v>43388</v>
      </c>
      <c r="P168" s="61" t="s">
        <v>1153</v>
      </c>
      <c r="R168" s="6"/>
      <c r="S168" s="6"/>
    </row>
    <row r="169" spans="1:19" ht="12">
      <c r="A169" s="7">
        <v>46</v>
      </c>
      <c r="B169" s="60" t="s">
        <v>258</v>
      </c>
      <c r="C169" s="58" t="s">
        <v>312</v>
      </c>
      <c r="D169" s="59" t="s">
        <v>257</v>
      </c>
      <c r="E169" s="59" t="s">
        <v>256</v>
      </c>
      <c r="F169" s="59" t="s">
        <v>51</v>
      </c>
      <c r="G169" s="60">
        <v>31029</v>
      </c>
      <c r="H169" s="60"/>
      <c r="I169" s="60" t="s">
        <v>52</v>
      </c>
      <c r="J169" s="60" t="s">
        <v>96</v>
      </c>
      <c r="K169" s="60">
        <v>1.22</v>
      </c>
      <c r="L169" s="28">
        <f>SUM(K169)</f>
        <v>1.22</v>
      </c>
      <c r="M169" s="60">
        <v>197.63</v>
      </c>
      <c r="N169" s="70">
        <v>43325</v>
      </c>
      <c r="O169" s="70">
        <v>43388</v>
      </c>
      <c r="P169" s="61" t="s">
        <v>1153</v>
      </c>
      <c r="R169" s="6"/>
      <c r="S169" s="6"/>
    </row>
    <row r="170" spans="1:19" ht="12">
      <c r="A170" s="7">
        <v>47</v>
      </c>
      <c r="B170" s="60" t="s">
        <v>255</v>
      </c>
      <c r="C170" s="58" t="s">
        <v>313</v>
      </c>
      <c r="D170" s="59" t="s">
        <v>254</v>
      </c>
      <c r="E170" s="59" t="s">
        <v>253</v>
      </c>
      <c r="F170" s="59" t="s">
        <v>51</v>
      </c>
      <c r="G170" s="60">
        <v>31029</v>
      </c>
      <c r="H170" s="60" t="s">
        <v>46</v>
      </c>
      <c r="I170" s="60" t="s">
        <v>52</v>
      </c>
      <c r="J170" s="60" t="s">
        <v>95</v>
      </c>
      <c r="K170" s="60">
        <v>1.0075000000000001</v>
      </c>
      <c r="L170" s="28"/>
      <c r="M170" s="60">
        <v>217.6</v>
      </c>
      <c r="N170" s="70">
        <v>43325</v>
      </c>
      <c r="O170" s="70">
        <v>43388</v>
      </c>
      <c r="P170" s="61"/>
      <c r="R170" s="6"/>
      <c r="S170" s="6"/>
    </row>
    <row r="171" spans="1:19" ht="12">
      <c r="B171" s="60"/>
      <c r="C171" s="58"/>
      <c r="D171" s="59"/>
      <c r="E171" s="59"/>
      <c r="F171" s="59"/>
      <c r="G171" s="60"/>
      <c r="H171" s="60"/>
      <c r="I171" s="60" t="s">
        <v>52</v>
      </c>
      <c r="J171" s="60" t="s">
        <v>91</v>
      </c>
      <c r="K171" s="60">
        <v>0.62439999999999996</v>
      </c>
      <c r="L171" s="28">
        <f>SUM(K170:K171)</f>
        <v>1.6318999999999999</v>
      </c>
      <c r="M171" s="60">
        <v>93.93</v>
      </c>
      <c r="N171" s="70">
        <v>43325</v>
      </c>
      <c r="O171" s="70">
        <v>43388</v>
      </c>
      <c r="P171" s="61" t="s">
        <v>1153</v>
      </c>
      <c r="R171" s="6"/>
      <c r="S171" s="6"/>
    </row>
    <row r="172" spans="1:19" ht="12">
      <c r="A172" s="7">
        <v>48</v>
      </c>
      <c r="B172" s="60" t="s">
        <v>252</v>
      </c>
      <c r="C172" s="58" t="s">
        <v>314</v>
      </c>
      <c r="D172" s="59" t="s">
        <v>251</v>
      </c>
      <c r="E172" s="59" t="s">
        <v>250</v>
      </c>
      <c r="F172" s="59" t="s">
        <v>1166</v>
      </c>
      <c r="G172" s="60">
        <v>31058</v>
      </c>
      <c r="H172" s="60" t="s">
        <v>46</v>
      </c>
      <c r="I172" s="60" t="s">
        <v>52</v>
      </c>
      <c r="J172" s="60" t="s">
        <v>96</v>
      </c>
      <c r="K172" s="60">
        <v>1.2527999999999999</v>
      </c>
      <c r="L172" s="28">
        <f>SUM(K172)</f>
        <v>1.2527999999999999</v>
      </c>
      <c r="M172" s="60">
        <v>202.82999999999998</v>
      </c>
      <c r="N172" s="70">
        <v>43325</v>
      </c>
      <c r="O172" s="70">
        <v>43388</v>
      </c>
      <c r="P172" s="61" t="s">
        <v>1153</v>
      </c>
      <c r="R172" s="6"/>
      <c r="S172" s="6"/>
    </row>
    <row r="173" spans="1:19" ht="12">
      <c r="A173" s="7">
        <v>49</v>
      </c>
      <c r="B173" s="60" t="s">
        <v>249</v>
      </c>
      <c r="C173" s="58" t="s">
        <v>315</v>
      </c>
      <c r="D173" s="59" t="s">
        <v>248</v>
      </c>
      <c r="E173" s="59" t="s">
        <v>247</v>
      </c>
      <c r="F173" s="59" t="s">
        <v>57</v>
      </c>
      <c r="G173" s="60">
        <v>31014</v>
      </c>
      <c r="H173" s="60" t="s">
        <v>46</v>
      </c>
      <c r="I173" s="60" t="s">
        <v>52</v>
      </c>
      <c r="J173" s="60" t="s">
        <v>96</v>
      </c>
      <c r="K173" s="60">
        <v>0.26700000000000002</v>
      </c>
      <c r="L173" s="28">
        <f>SUM(K173)</f>
        <v>0.26700000000000002</v>
      </c>
      <c r="M173" s="60">
        <v>43.22</v>
      </c>
      <c r="N173" s="70">
        <v>43325</v>
      </c>
      <c r="O173" s="70">
        <v>43388</v>
      </c>
      <c r="P173" s="61" t="s">
        <v>1153</v>
      </c>
      <c r="R173" s="6"/>
      <c r="S173" s="6"/>
    </row>
    <row r="174" spans="1:19" ht="12">
      <c r="A174" s="7">
        <v>50</v>
      </c>
      <c r="B174" s="60" t="s">
        <v>246</v>
      </c>
      <c r="C174" s="58" t="s">
        <v>316</v>
      </c>
      <c r="D174" s="59" t="s">
        <v>245</v>
      </c>
      <c r="E174" s="59" t="s">
        <v>244</v>
      </c>
      <c r="F174" s="59" t="s">
        <v>51</v>
      </c>
      <c r="G174" s="60">
        <v>31029</v>
      </c>
      <c r="H174" s="60" t="s">
        <v>46</v>
      </c>
      <c r="I174" s="60" t="s">
        <v>52</v>
      </c>
      <c r="J174" s="60" t="s">
        <v>97</v>
      </c>
      <c r="K174" s="60">
        <v>6.6000000000000003E-2</v>
      </c>
      <c r="L174" s="28"/>
      <c r="M174" s="60">
        <v>16.5</v>
      </c>
      <c r="N174" s="70">
        <v>43325</v>
      </c>
      <c r="O174" s="70">
        <v>43388</v>
      </c>
      <c r="P174" s="61"/>
      <c r="R174" s="6"/>
      <c r="S174" s="6"/>
    </row>
    <row r="175" spans="1:19" ht="12">
      <c r="B175" s="60"/>
      <c r="C175" s="58"/>
      <c r="D175" s="59"/>
      <c r="E175" s="59"/>
      <c r="F175" s="59"/>
      <c r="G175" s="60"/>
      <c r="H175" s="60"/>
      <c r="I175" s="60" t="s">
        <v>52</v>
      </c>
      <c r="J175" s="60" t="s">
        <v>95</v>
      </c>
      <c r="K175" s="60">
        <v>1.7689999999999999</v>
      </c>
      <c r="L175" s="28"/>
      <c r="M175" s="60">
        <v>373.83</v>
      </c>
      <c r="N175" s="70">
        <v>43325</v>
      </c>
      <c r="O175" s="70">
        <v>43388</v>
      </c>
      <c r="P175" s="61"/>
      <c r="R175" s="6"/>
      <c r="S175" s="6"/>
    </row>
    <row r="176" spans="1:19" ht="12">
      <c r="B176" s="60"/>
      <c r="C176" s="58"/>
      <c r="D176" s="59"/>
      <c r="E176" s="59"/>
      <c r="F176" s="59"/>
      <c r="G176" s="60"/>
      <c r="H176" s="60"/>
      <c r="I176" s="60" t="s">
        <v>52</v>
      </c>
      <c r="J176" s="60" t="s">
        <v>91</v>
      </c>
      <c r="K176" s="60">
        <v>0.2707</v>
      </c>
      <c r="L176" s="28">
        <f>K174+K175+K176</f>
        <v>2.1057000000000001</v>
      </c>
      <c r="M176" s="60">
        <v>39.75</v>
      </c>
      <c r="N176" s="70">
        <v>43325</v>
      </c>
      <c r="O176" s="70">
        <v>43388</v>
      </c>
      <c r="P176" s="61" t="s">
        <v>1153</v>
      </c>
      <c r="R176" s="6"/>
      <c r="S176" s="6"/>
    </row>
    <row r="177" spans="1:19" ht="12">
      <c r="A177" s="7">
        <v>51</v>
      </c>
      <c r="B177" s="60" t="s">
        <v>243</v>
      </c>
      <c r="C177" s="58" t="s">
        <v>317</v>
      </c>
      <c r="D177" s="59" t="s">
        <v>242</v>
      </c>
      <c r="E177" s="59" t="s">
        <v>241</v>
      </c>
      <c r="F177" s="59" t="s">
        <v>103</v>
      </c>
      <c r="G177" s="60">
        <v>31015</v>
      </c>
      <c r="H177" s="60" t="s">
        <v>46</v>
      </c>
      <c r="I177" s="60" t="s">
        <v>52</v>
      </c>
      <c r="J177" s="60" t="s">
        <v>96</v>
      </c>
      <c r="K177" s="60">
        <v>2.3517000000000001</v>
      </c>
      <c r="L177" s="28">
        <v>2.3517000000000001</v>
      </c>
      <c r="M177" s="60">
        <v>380.85</v>
      </c>
      <c r="N177" s="70">
        <v>43325</v>
      </c>
      <c r="O177" s="70">
        <v>43388</v>
      </c>
      <c r="P177" s="61" t="s">
        <v>1153</v>
      </c>
      <c r="R177" s="6"/>
      <c r="S177" s="6"/>
    </row>
    <row r="178" spans="1:19" ht="12">
      <c r="A178" s="7">
        <v>52</v>
      </c>
      <c r="B178" s="60" t="s">
        <v>240</v>
      </c>
      <c r="C178" s="58" t="s">
        <v>318</v>
      </c>
      <c r="D178" s="59" t="s">
        <v>239</v>
      </c>
      <c r="E178" s="59" t="s">
        <v>238</v>
      </c>
      <c r="F178" s="59" t="s">
        <v>1170</v>
      </c>
      <c r="G178" s="60">
        <v>31018</v>
      </c>
      <c r="H178" s="60" t="s">
        <v>46</v>
      </c>
      <c r="I178" s="60" t="s">
        <v>52</v>
      </c>
      <c r="J178" s="60" t="s">
        <v>96</v>
      </c>
      <c r="K178" s="60">
        <v>2.9891000000000001</v>
      </c>
      <c r="L178" s="28">
        <f>SUM(K178)</f>
        <v>2.9891000000000001</v>
      </c>
      <c r="M178" s="60">
        <v>484.07000000000005</v>
      </c>
      <c r="N178" s="70">
        <v>43325</v>
      </c>
      <c r="O178" s="70">
        <v>43388</v>
      </c>
      <c r="P178" s="61" t="s">
        <v>1153</v>
      </c>
      <c r="R178" s="6"/>
      <c r="S178" s="6"/>
    </row>
    <row r="179" spans="1:19" ht="12">
      <c r="A179" s="7">
        <v>53</v>
      </c>
      <c r="B179" s="60" t="s">
        <v>237</v>
      </c>
      <c r="C179" s="58" t="s">
        <v>319</v>
      </c>
      <c r="D179" s="59" t="s">
        <v>236</v>
      </c>
      <c r="E179" s="59" t="s">
        <v>235</v>
      </c>
      <c r="F179" s="59" t="s">
        <v>51</v>
      </c>
      <c r="G179" s="60">
        <v>31029</v>
      </c>
      <c r="H179" s="60" t="s">
        <v>46</v>
      </c>
      <c r="I179" s="60" t="s">
        <v>52</v>
      </c>
      <c r="J179" s="60" t="s">
        <v>96</v>
      </c>
      <c r="K179" s="60">
        <v>2.9838</v>
      </c>
      <c r="L179" s="28">
        <f>K179</f>
        <v>2.9838</v>
      </c>
      <c r="M179" s="60">
        <v>483.27</v>
      </c>
      <c r="N179" s="70">
        <v>43325</v>
      </c>
      <c r="O179" s="70">
        <v>43388</v>
      </c>
      <c r="P179" s="61" t="s">
        <v>1153</v>
      </c>
      <c r="R179" s="6"/>
      <c r="S179" s="6"/>
    </row>
    <row r="180" spans="1:19" ht="12">
      <c r="A180" s="7">
        <v>54</v>
      </c>
      <c r="B180" s="60" t="s">
        <v>234</v>
      </c>
      <c r="C180" s="58" t="s">
        <v>320</v>
      </c>
      <c r="D180" s="59" t="s">
        <v>233</v>
      </c>
      <c r="E180" s="59" t="s">
        <v>232</v>
      </c>
      <c r="F180" s="59" t="s">
        <v>1171</v>
      </c>
      <c r="G180" s="60">
        <v>30038</v>
      </c>
      <c r="H180" s="60" t="s">
        <v>1157</v>
      </c>
      <c r="I180" s="60" t="s">
        <v>52</v>
      </c>
      <c r="J180" s="60" t="s">
        <v>96</v>
      </c>
      <c r="K180" s="60">
        <v>1.2910999999999999</v>
      </c>
      <c r="L180" s="28">
        <f>K180</f>
        <v>1.2910999999999999</v>
      </c>
      <c r="M180" s="60">
        <v>209.07999999999998</v>
      </c>
      <c r="N180" s="70">
        <v>43325</v>
      </c>
      <c r="O180" s="70">
        <v>43388</v>
      </c>
      <c r="P180" s="61" t="s">
        <v>1153</v>
      </c>
      <c r="R180" s="6"/>
      <c r="S180" s="6"/>
    </row>
    <row r="181" spans="1:19" ht="12">
      <c r="A181" s="7">
        <v>55</v>
      </c>
      <c r="B181" s="60" t="s">
        <v>231</v>
      </c>
      <c r="C181" s="58" t="s">
        <v>321</v>
      </c>
      <c r="D181" s="59" t="s">
        <v>230</v>
      </c>
      <c r="E181" s="59" t="s">
        <v>229</v>
      </c>
      <c r="F181" s="59" t="s">
        <v>1168</v>
      </c>
      <c r="G181" s="60">
        <v>31020</v>
      </c>
      <c r="H181" s="60" t="s">
        <v>46</v>
      </c>
      <c r="I181" s="60" t="s">
        <v>52</v>
      </c>
      <c r="J181" s="60" t="s">
        <v>95</v>
      </c>
      <c r="K181" s="60">
        <v>2.5985</v>
      </c>
      <c r="L181" s="28"/>
      <c r="M181" s="60">
        <v>561.03</v>
      </c>
      <c r="N181" s="70">
        <v>43325</v>
      </c>
      <c r="O181" s="70">
        <v>43388</v>
      </c>
      <c r="P181" s="61"/>
      <c r="R181" s="6"/>
      <c r="S181" s="6"/>
    </row>
    <row r="182" spans="1:19" ht="12">
      <c r="B182" s="60"/>
      <c r="C182" s="58"/>
      <c r="D182" s="59"/>
      <c r="E182" s="59"/>
      <c r="F182" s="59"/>
      <c r="G182" s="60"/>
      <c r="H182" s="60"/>
      <c r="I182" s="60" t="s">
        <v>52</v>
      </c>
      <c r="J182" s="60" t="s">
        <v>93</v>
      </c>
      <c r="K182" s="60">
        <v>0.28939999999999999</v>
      </c>
      <c r="L182" s="28"/>
      <c r="M182" s="60">
        <v>46.86</v>
      </c>
      <c r="N182" s="70">
        <v>43325</v>
      </c>
      <c r="O182" s="70">
        <v>43388</v>
      </c>
      <c r="P182" s="61"/>
      <c r="R182" s="6"/>
      <c r="S182" s="6"/>
    </row>
    <row r="183" spans="1:19" ht="12">
      <c r="B183" s="60"/>
      <c r="C183" s="58"/>
      <c r="D183" s="59"/>
      <c r="E183" s="59"/>
      <c r="F183" s="59"/>
      <c r="G183" s="60"/>
      <c r="H183" s="60"/>
      <c r="I183" s="60" t="s">
        <v>52</v>
      </c>
      <c r="J183" s="60" t="s">
        <v>91</v>
      </c>
      <c r="K183" s="60">
        <v>0.59609999999999996</v>
      </c>
      <c r="L183" s="28">
        <f>SUM(K181:K183)</f>
        <v>3.484</v>
      </c>
      <c r="M183" s="60">
        <v>96.539999999999992</v>
      </c>
      <c r="N183" s="70">
        <v>43325</v>
      </c>
      <c r="O183" s="70">
        <v>43388</v>
      </c>
      <c r="P183" s="61" t="s">
        <v>1153</v>
      </c>
      <c r="R183" s="6"/>
      <c r="S183" s="6"/>
    </row>
    <row r="184" spans="1:19" ht="22.8">
      <c r="A184" s="7">
        <v>56</v>
      </c>
      <c r="B184" s="60" t="s">
        <v>228</v>
      </c>
      <c r="C184" s="58" t="s">
        <v>322</v>
      </c>
      <c r="D184" s="59" t="s">
        <v>227</v>
      </c>
      <c r="E184" s="59" t="s">
        <v>226</v>
      </c>
      <c r="F184" s="59" t="s">
        <v>102</v>
      </c>
      <c r="G184" s="60">
        <v>31020</v>
      </c>
      <c r="H184" s="60" t="s">
        <v>46</v>
      </c>
      <c r="I184" s="60" t="s">
        <v>52</v>
      </c>
      <c r="J184" s="60" t="s">
        <v>95</v>
      </c>
      <c r="K184" s="60">
        <v>0.94</v>
      </c>
      <c r="L184" s="28">
        <f>K184</f>
        <v>0.94</v>
      </c>
      <c r="M184" s="60">
        <v>203.04</v>
      </c>
      <c r="N184" s="70">
        <v>43325</v>
      </c>
      <c r="O184" s="70">
        <v>43388</v>
      </c>
      <c r="P184" s="61" t="s">
        <v>1153</v>
      </c>
      <c r="R184" s="6"/>
      <c r="S184" s="6"/>
    </row>
    <row r="185" spans="1:19" ht="12">
      <c r="A185" s="7">
        <v>57</v>
      </c>
      <c r="B185" s="60" t="s">
        <v>225</v>
      </c>
      <c r="C185" s="58" t="s">
        <v>323</v>
      </c>
      <c r="D185" s="59" t="s">
        <v>224</v>
      </c>
      <c r="E185" s="59" t="s">
        <v>223</v>
      </c>
      <c r="F185" s="59" t="s">
        <v>57</v>
      </c>
      <c r="G185" s="60">
        <v>31014</v>
      </c>
      <c r="H185" s="60" t="s">
        <v>46</v>
      </c>
      <c r="I185" s="60" t="s">
        <v>52</v>
      </c>
      <c r="J185" s="60" t="s">
        <v>96</v>
      </c>
      <c r="K185" s="60">
        <v>1.31</v>
      </c>
      <c r="L185" s="28">
        <f>K185</f>
        <v>1.31</v>
      </c>
      <c r="M185" s="60">
        <v>212.17000000000002</v>
      </c>
      <c r="N185" s="70">
        <v>43325</v>
      </c>
      <c r="O185" s="70">
        <v>43388</v>
      </c>
      <c r="P185" s="61" t="s">
        <v>1153</v>
      </c>
      <c r="R185" s="6"/>
      <c r="S185" s="6"/>
    </row>
    <row r="186" spans="1:19" ht="25.8" customHeight="1">
      <c r="A186" s="7">
        <v>58</v>
      </c>
      <c r="B186" s="60" t="s">
        <v>222</v>
      </c>
      <c r="C186" s="58" t="s">
        <v>324</v>
      </c>
      <c r="D186" s="59" t="s">
        <v>221</v>
      </c>
      <c r="E186" s="59" t="s">
        <v>220</v>
      </c>
      <c r="F186" s="59" t="s">
        <v>103</v>
      </c>
      <c r="G186" s="60">
        <v>31015</v>
      </c>
      <c r="H186" s="60" t="s">
        <v>46</v>
      </c>
      <c r="I186" s="60" t="s">
        <v>52</v>
      </c>
      <c r="J186" s="60" t="s">
        <v>152</v>
      </c>
      <c r="K186" s="60">
        <v>0.06</v>
      </c>
      <c r="L186" s="28"/>
      <c r="M186" s="60">
        <v>15</v>
      </c>
      <c r="N186" s="70">
        <v>43325</v>
      </c>
      <c r="O186" s="70">
        <v>43388</v>
      </c>
      <c r="P186" s="61"/>
      <c r="R186" s="6"/>
      <c r="S186" s="6"/>
    </row>
    <row r="187" spans="1:19" ht="12">
      <c r="B187" s="60"/>
      <c r="C187" s="58"/>
      <c r="D187" s="59"/>
      <c r="E187" s="59"/>
      <c r="F187" s="59"/>
      <c r="G187" s="60"/>
      <c r="H187" s="60"/>
      <c r="I187" s="60" t="s">
        <v>52</v>
      </c>
      <c r="J187" s="60" t="s">
        <v>96</v>
      </c>
      <c r="K187" s="60">
        <v>2.8713000000000002</v>
      </c>
      <c r="L187" s="28">
        <f>SUM(K186:K187)</f>
        <v>2.9313000000000002</v>
      </c>
      <c r="M187" s="60">
        <v>465.09000000000003</v>
      </c>
      <c r="N187" s="70">
        <v>43325</v>
      </c>
      <c r="O187" s="70">
        <v>43388</v>
      </c>
      <c r="P187" s="61" t="s">
        <v>1153</v>
      </c>
      <c r="R187" s="6"/>
      <c r="S187" s="6"/>
    </row>
    <row r="188" spans="1:19" ht="12">
      <c r="A188" s="7">
        <v>59</v>
      </c>
      <c r="B188" s="60" t="s">
        <v>219</v>
      </c>
      <c r="C188" s="58" t="s">
        <v>325</v>
      </c>
      <c r="D188" s="59" t="s">
        <v>218</v>
      </c>
      <c r="E188" s="59" t="s">
        <v>217</v>
      </c>
      <c r="F188" s="59" t="s">
        <v>51</v>
      </c>
      <c r="G188" s="60">
        <v>31029</v>
      </c>
      <c r="H188" s="60" t="s">
        <v>46</v>
      </c>
      <c r="I188" s="60" t="s">
        <v>52</v>
      </c>
      <c r="J188" s="60" t="s">
        <v>96</v>
      </c>
      <c r="K188" s="60">
        <v>3.0533000000000001</v>
      </c>
      <c r="L188" s="28">
        <f>K188</f>
        <v>3.0533000000000001</v>
      </c>
      <c r="M188" s="60">
        <v>494.56000000000006</v>
      </c>
      <c r="N188" s="70">
        <v>43325</v>
      </c>
      <c r="O188" s="70">
        <v>43388</v>
      </c>
      <c r="P188" s="61" t="s">
        <v>1153</v>
      </c>
      <c r="R188" s="6"/>
      <c r="S188" s="6"/>
    </row>
    <row r="189" spans="1:19" ht="12">
      <c r="A189" s="7">
        <v>60</v>
      </c>
      <c r="B189" s="60" t="s">
        <v>216</v>
      </c>
      <c r="C189" s="58" t="s">
        <v>326</v>
      </c>
      <c r="D189" s="59" t="s">
        <v>215</v>
      </c>
      <c r="E189" s="59" t="s">
        <v>214</v>
      </c>
      <c r="F189" s="59" t="s">
        <v>1160</v>
      </c>
      <c r="G189" s="60">
        <v>31010</v>
      </c>
      <c r="H189" s="60" t="s">
        <v>46</v>
      </c>
      <c r="I189" s="60" t="s">
        <v>52</v>
      </c>
      <c r="J189" s="60" t="s">
        <v>109</v>
      </c>
      <c r="K189" s="60">
        <v>7.8E-2</v>
      </c>
      <c r="L189" s="28"/>
      <c r="M189" s="60">
        <v>19.5</v>
      </c>
      <c r="N189" s="70">
        <v>43325</v>
      </c>
      <c r="O189" s="70">
        <v>43388</v>
      </c>
      <c r="P189" s="61"/>
      <c r="R189" s="6"/>
      <c r="S189" s="6"/>
    </row>
    <row r="190" spans="1:19" ht="12">
      <c r="B190" s="60"/>
      <c r="C190" s="58"/>
      <c r="D190" s="59"/>
      <c r="E190" s="59"/>
      <c r="F190" s="59"/>
      <c r="G190" s="60"/>
      <c r="H190" s="60"/>
      <c r="I190" s="60" t="s">
        <v>52</v>
      </c>
      <c r="J190" s="60" t="s">
        <v>95</v>
      </c>
      <c r="K190" s="60">
        <v>2.1619999999999999</v>
      </c>
      <c r="L190" s="28">
        <f>SUM(K189:K190)</f>
        <v>2.2399999999999998</v>
      </c>
      <c r="M190" s="60">
        <v>466.94000000000005</v>
      </c>
      <c r="N190" s="70">
        <v>43325</v>
      </c>
      <c r="O190" s="70">
        <v>43388</v>
      </c>
      <c r="P190" s="61" t="s">
        <v>1153</v>
      </c>
      <c r="R190" s="6"/>
      <c r="S190" s="6"/>
    </row>
    <row r="191" spans="1:19" ht="12">
      <c r="A191" s="7">
        <v>61</v>
      </c>
      <c r="B191" s="60" t="s">
        <v>213</v>
      </c>
      <c r="C191" s="58" t="s">
        <v>327</v>
      </c>
      <c r="D191" s="59" t="s">
        <v>212</v>
      </c>
      <c r="E191" s="59" t="s">
        <v>211</v>
      </c>
      <c r="F191" s="59" t="s">
        <v>51</v>
      </c>
      <c r="G191" s="60">
        <v>31029</v>
      </c>
      <c r="H191" s="60" t="s">
        <v>46</v>
      </c>
      <c r="I191" s="60" t="s">
        <v>52</v>
      </c>
      <c r="J191" s="60" t="s">
        <v>96</v>
      </c>
      <c r="K191" s="60">
        <v>3.8445999999999998</v>
      </c>
      <c r="L191" s="28">
        <f>K191</f>
        <v>3.8445999999999998</v>
      </c>
      <c r="M191" s="60">
        <v>622.61</v>
      </c>
      <c r="N191" s="70">
        <v>43325</v>
      </c>
      <c r="O191" s="70">
        <v>43388</v>
      </c>
      <c r="P191" s="61" t="s">
        <v>1153</v>
      </c>
      <c r="R191" s="6"/>
      <c r="S191" s="6"/>
    </row>
    <row r="192" spans="1:19" ht="12">
      <c r="A192" s="7">
        <v>62</v>
      </c>
      <c r="B192" s="60" t="s">
        <v>210</v>
      </c>
      <c r="C192" s="58" t="s">
        <v>328</v>
      </c>
      <c r="D192" s="59" t="s">
        <v>209</v>
      </c>
      <c r="E192" s="59" t="s">
        <v>208</v>
      </c>
      <c r="F192" s="59" t="s">
        <v>1172</v>
      </c>
      <c r="G192" s="60">
        <v>31012</v>
      </c>
      <c r="H192" s="60" t="s">
        <v>46</v>
      </c>
      <c r="I192" s="60" t="s">
        <v>52</v>
      </c>
      <c r="J192" s="60" t="s">
        <v>95</v>
      </c>
      <c r="K192" s="60">
        <v>0.45750000000000002</v>
      </c>
      <c r="L192" s="28">
        <f>K192</f>
        <v>0.45750000000000002</v>
      </c>
      <c r="M192" s="60">
        <v>98.79</v>
      </c>
      <c r="N192" s="70">
        <v>43325</v>
      </c>
      <c r="O192" s="70">
        <v>43388</v>
      </c>
      <c r="P192" s="61" t="s">
        <v>1153</v>
      </c>
      <c r="R192" s="6"/>
      <c r="S192" s="6"/>
    </row>
    <row r="193" spans="1:19" ht="12">
      <c r="A193" s="7">
        <v>63</v>
      </c>
      <c r="B193" s="60" t="s">
        <v>206</v>
      </c>
      <c r="C193" s="58" t="s">
        <v>329</v>
      </c>
      <c r="D193" s="59" t="s">
        <v>205</v>
      </c>
      <c r="E193" s="59" t="s">
        <v>204</v>
      </c>
      <c r="F193" s="59" t="s">
        <v>1172</v>
      </c>
      <c r="G193" s="60">
        <v>31012</v>
      </c>
      <c r="H193" s="60" t="s">
        <v>46</v>
      </c>
      <c r="I193" s="60" t="s">
        <v>52</v>
      </c>
      <c r="J193" s="60" t="s">
        <v>207</v>
      </c>
      <c r="K193" s="60">
        <v>1.66E-2</v>
      </c>
      <c r="L193" s="28"/>
      <c r="M193" s="60">
        <v>0</v>
      </c>
      <c r="N193" s="70">
        <v>43325</v>
      </c>
      <c r="O193" s="70">
        <v>43388</v>
      </c>
      <c r="P193" s="61"/>
      <c r="R193" s="6"/>
      <c r="S193" s="6"/>
    </row>
    <row r="194" spans="1:19" ht="12">
      <c r="B194" s="60"/>
      <c r="C194" s="58"/>
      <c r="D194" s="59"/>
      <c r="E194" s="59"/>
      <c r="F194" s="59"/>
      <c r="G194" s="60"/>
      <c r="H194" s="60"/>
      <c r="I194" s="60" t="s">
        <v>52</v>
      </c>
      <c r="J194" s="60" t="s">
        <v>139</v>
      </c>
      <c r="K194" s="60">
        <v>0.97440000000000004</v>
      </c>
      <c r="L194" s="28"/>
      <c r="M194" s="60">
        <v>146.15</v>
      </c>
      <c r="N194" s="70">
        <v>43325</v>
      </c>
      <c r="O194" s="70">
        <v>43388</v>
      </c>
      <c r="P194" s="61"/>
      <c r="R194" s="6"/>
      <c r="S194" s="6"/>
    </row>
    <row r="195" spans="1:19" ht="12">
      <c r="B195" s="60"/>
      <c r="C195" s="58"/>
      <c r="D195" s="59"/>
      <c r="E195" s="59"/>
      <c r="F195" s="59"/>
      <c r="G195" s="60"/>
      <c r="H195" s="60"/>
      <c r="I195" s="60" t="s">
        <v>52</v>
      </c>
      <c r="J195" s="60" t="s">
        <v>95</v>
      </c>
      <c r="K195" s="60">
        <v>0.42620000000000002</v>
      </c>
      <c r="L195" s="28"/>
      <c r="M195" s="60">
        <v>92.05</v>
      </c>
      <c r="N195" s="70">
        <v>43325</v>
      </c>
      <c r="O195" s="70">
        <v>43388</v>
      </c>
      <c r="P195" s="61"/>
      <c r="R195" s="6"/>
      <c r="S195" s="6"/>
    </row>
    <row r="196" spans="1:19" ht="12">
      <c r="B196" s="60"/>
      <c r="C196" s="58"/>
      <c r="D196" s="59"/>
      <c r="E196" s="59"/>
      <c r="F196" s="59"/>
      <c r="G196" s="60"/>
      <c r="H196" s="60"/>
      <c r="I196" s="60" t="s">
        <v>52</v>
      </c>
      <c r="J196" s="60" t="s">
        <v>93</v>
      </c>
      <c r="K196" s="60">
        <v>1.0859000000000001</v>
      </c>
      <c r="L196" s="28">
        <f>SUM(K193:K196)</f>
        <v>2.5030999999999999</v>
      </c>
      <c r="M196" s="60">
        <v>105.53</v>
      </c>
      <c r="N196" s="70">
        <v>43325</v>
      </c>
      <c r="O196" s="70">
        <v>43388</v>
      </c>
      <c r="P196" s="61" t="s">
        <v>1153</v>
      </c>
      <c r="R196" s="6"/>
      <c r="S196" s="6"/>
    </row>
    <row r="197" spans="1:19" ht="13.8" customHeight="1">
      <c r="A197" s="7">
        <v>64</v>
      </c>
      <c r="B197" s="60" t="s">
        <v>203</v>
      </c>
      <c r="C197" s="58" t="s">
        <v>330</v>
      </c>
      <c r="D197" s="59" t="s">
        <v>202</v>
      </c>
      <c r="E197" s="59" t="s">
        <v>201</v>
      </c>
      <c r="F197" s="59" t="s">
        <v>51</v>
      </c>
      <c r="G197" s="60">
        <v>31029</v>
      </c>
      <c r="H197" s="60" t="s">
        <v>46</v>
      </c>
      <c r="I197" s="60" t="s">
        <v>52</v>
      </c>
      <c r="J197" s="60" t="s">
        <v>96</v>
      </c>
      <c r="K197" s="60">
        <v>4.3731</v>
      </c>
      <c r="L197" s="28">
        <f>K197</f>
        <v>4.3731</v>
      </c>
      <c r="M197" s="60">
        <v>616.55999999999995</v>
      </c>
      <c r="N197" s="70">
        <v>43325</v>
      </c>
      <c r="O197" s="70">
        <v>43388</v>
      </c>
      <c r="P197" s="61" t="s">
        <v>1153</v>
      </c>
      <c r="R197" s="6"/>
      <c r="S197" s="6"/>
    </row>
    <row r="198" spans="1:19" ht="12">
      <c r="A198" s="7">
        <v>65</v>
      </c>
      <c r="B198" s="60" t="s">
        <v>200</v>
      </c>
      <c r="C198" s="58" t="s">
        <v>331</v>
      </c>
      <c r="D198" s="59" t="s">
        <v>199</v>
      </c>
      <c r="E198" s="59" t="s">
        <v>198</v>
      </c>
      <c r="F198" s="59" t="s">
        <v>1160</v>
      </c>
      <c r="G198" s="60">
        <v>31010</v>
      </c>
      <c r="H198" s="60" t="s">
        <v>46</v>
      </c>
      <c r="I198" s="60" t="s">
        <v>52</v>
      </c>
      <c r="J198" s="60" t="s">
        <v>106</v>
      </c>
      <c r="K198" s="60">
        <v>2.3E-2</v>
      </c>
      <c r="L198" s="28"/>
      <c r="M198" s="60">
        <v>0</v>
      </c>
      <c r="N198" s="70">
        <v>43325</v>
      </c>
      <c r="O198" s="70">
        <v>43388</v>
      </c>
      <c r="P198" s="61"/>
      <c r="R198" s="6"/>
      <c r="S198" s="6"/>
    </row>
    <row r="199" spans="1:19" ht="12">
      <c r="B199" s="60"/>
      <c r="C199" s="60"/>
      <c r="D199" s="59"/>
      <c r="E199" s="59"/>
      <c r="F199" s="59"/>
      <c r="G199" s="60"/>
      <c r="H199" s="60"/>
      <c r="I199" s="60" t="s">
        <v>52</v>
      </c>
      <c r="J199" s="60" t="s">
        <v>152</v>
      </c>
      <c r="K199" s="60">
        <v>9.0999999999999998E-2</v>
      </c>
      <c r="L199" s="28"/>
      <c r="M199" s="60">
        <v>22.75</v>
      </c>
      <c r="N199" s="70">
        <v>43325</v>
      </c>
      <c r="O199" s="70">
        <v>43388</v>
      </c>
      <c r="P199" s="61"/>
      <c r="R199" s="6"/>
      <c r="S199" s="6"/>
    </row>
    <row r="200" spans="1:19" ht="12">
      <c r="B200" s="60"/>
      <c r="C200" s="60"/>
      <c r="D200" s="59"/>
      <c r="E200" s="59"/>
      <c r="F200" s="59"/>
      <c r="G200" s="60"/>
      <c r="H200" s="60"/>
      <c r="I200" s="60" t="s">
        <v>52</v>
      </c>
      <c r="J200" s="60" t="s">
        <v>139</v>
      </c>
      <c r="K200" s="60">
        <v>0.1087</v>
      </c>
      <c r="L200" s="28"/>
      <c r="M200" s="60">
        <v>16.3</v>
      </c>
      <c r="N200" s="70">
        <v>43325</v>
      </c>
      <c r="O200" s="70">
        <v>43388</v>
      </c>
      <c r="P200" s="61"/>
      <c r="R200" s="6"/>
      <c r="S200" s="6"/>
    </row>
    <row r="201" spans="1:19" ht="12">
      <c r="B201" s="60"/>
      <c r="C201" s="60"/>
      <c r="D201" s="59"/>
      <c r="E201" s="59"/>
      <c r="F201" s="59"/>
      <c r="G201" s="60"/>
      <c r="H201" s="60"/>
      <c r="I201" s="60" t="s">
        <v>52</v>
      </c>
      <c r="J201" s="60" t="s">
        <v>95</v>
      </c>
      <c r="K201" s="60">
        <v>1.0289999999999999</v>
      </c>
      <c r="L201" s="28">
        <f>SUM(K198:K201)</f>
        <v>1.2517</v>
      </c>
      <c r="M201" s="60">
        <v>222.21</v>
      </c>
      <c r="N201" s="70">
        <v>43325</v>
      </c>
      <c r="O201" s="70">
        <v>43388</v>
      </c>
      <c r="P201" s="61" t="s">
        <v>1153</v>
      </c>
      <c r="R201" s="6"/>
      <c r="S201" s="6"/>
    </row>
    <row r="202" spans="1:19" ht="22.8">
      <c r="A202" s="7">
        <v>66</v>
      </c>
      <c r="B202" s="60" t="s">
        <v>197</v>
      </c>
      <c r="C202" s="58" t="s">
        <v>332</v>
      </c>
      <c r="D202" s="59" t="s">
        <v>196</v>
      </c>
      <c r="E202" s="59" t="s">
        <v>195</v>
      </c>
      <c r="F202" s="59" t="s">
        <v>103</v>
      </c>
      <c r="G202" s="60">
        <v>31015</v>
      </c>
      <c r="H202" s="60" t="s">
        <v>46</v>
      </c>
      <c r="I202" s="60" t="s">
        <v>52</v>
      </c>
      <c r="J202" s="60" t="s">
        <v>96</v>
      </c>
      <c r="K202" s="60">
        <v>10.8233</v>
      </c>
      <c r="L202" s="28">
        <f>SUM(K202)</f>
        <v>10.8233</v>
      </c>
      <c r="M202" s="60">
        <v>1710.8500000000001</v>
      </c>
      <c r="N202" s="70">
        <v>43325</v>
      </c>
      <c r="O202" s="70">
        <v>43388</v>
      </c>
      <c r="P202" s="61" t="s">
        <v>1153</v>
      </c>
      <c r="R202" s="6"/>
      <c r="S202" s="6"/>
    </row>
    <row r="203" spans="1:19" ht="12">
      <c r="A203" s="7">
        <v>67</v>
      </c>
      <c r="B203" s="60" t="s">
        <v>194</v>
      </c>
      <c r="C203" s="58" t="s">
        <v>333</v>
      </c>
      <c r="D203" s="59" t="s">
        <v>193</v>
      </c>
      <c r="E203" s="59" t="s">
        <v>192</v>
      </c>
      <c r="F203" s="59" t="s">
        <v>57</v>
      </c>
      <c r="G203" s="60">
        <v>31014</v>
      </c>
      <c r="H203" s="60" t="s">
        <v>46</v>
      </c>
      <c r="I203" s="60" t="s">
        <v>52</v>
      </c>
      <c r="J203" s="60" t="s">
        <v>95</v>
      </c>
      <c r="K203" s="60">
        <v>0.30930000000000002</v>
      </c>
      <c r="L203" s="28">
        <f>SUM(K203)</f>
        <v>0.30930000000000002</v>
      </c>
      <c r="M203" s="60">
        <v>66.75</v>
      </c>
      <c r="N203" s="70">
        <v>43325</v>
      </c>
      <c r="O203" s="70">
        <v>43388</v>
      </c>
      <c r="P203" s="61" t="s">
        <v>1153</v>
      </c>
      <c r="R203" s="6"/>
      <c r="S203" s="6"/>
    </row>
    <row r="204" spans="1:19" ht="12">
      <c r="A204" s="7">
        <v>68</v>
      </c>
      <c r="B204" s="60" t="s">
        <v>191</v>
      </c>
      <c r="C204" s="58" t="s">
        <v>334</v>
      </c>
      <c r="D204" s="59" t="s">
        <v>190</v>
      </c>
      <c r="E204" s="59" t="s">
        <v>189</v>
      </c>
      <c r="F204" s="59" t="s">
        <v>1160</v>
      </c>
      <c r="G204" s="60">
        <v>31010</v>
      </c>
      <c r="H204" s="60" t="s">
        <v>46</v>
      </c>
      <c r="I204" s="60" t="s">
        <v>52</v>
      </c>
      <c r="J204" s="60" t="s">
        <v>153</v>
      </c>
      <c r="K204" s="60">
        <v>3.5999999999999997E-2</v>
      </c>
      <c r="L204" s="28"/>
      <c r="M204" s="60">
        <v>7.76</v>
      </c>
      <c r="N204" s="70">
        <v>43325</v>
      </c>
      <c r="O204" s="70">
        <v>43388</v>
      </c>
      <c r="P204" s="61"/>
      <c r="R204" s="6"/>
      <c r="S204" s="6"/>
    </row>
    <row r="205" spans="1:19" ht="12">
      <c r="B205" s="60"/>
      <c r="C205" s="60"/>
      <c r="D205" s="59"/>
      <c r="E205" s="59"/>
      <c r="F205" s="59"/>
      <c r="G205" s="60"/>
      <c r="H205" s="60"/>
      <c r="I205" s="60" t="s">
        <v>52</v>
      </c>
      <c r="J205" s="60" t="s">
        <v>95</v>
      </c>
      <c r="K205" s="60">
        <v>1.204</v>
      </c>
      <c r="L205" s="28"/>
      <c r="M205" s="60">
        <v>260.06</v>
      </c>
      <c r="N205" s="70">
        <v>43325</v>
      </c>
      <c r="O205" s="70">
        <v>43388</v>
      </c>
      <c r="P205" s="61"/>
      <c r="R205" s="6"/>
      <c r="S205" s="6"/>
    </row>
    <row r="206" spans="1:19" ht="12">
      <c r="B206" s="60"/>
      <c r="C206" s="60"/>
      <c r="D206" s="59"/>
      <c r="E206" s="59"/>
      <c r="F206" s="59"/>
      <c r="G206" s="60"/>
      <c r="H206" s="60"/>
      <c r="I206" s="60" t="s">
        <v>52</v>
      </c>
      <c r="J206" s="60" t="s">
        <v>91</v>
      </c>
      <c r="K206" s="60">
        <v>0.23</v>
      </c>
      <c r="L206" s="28">
        <f>SUM(K204:K206)</f>
        <v>1.47</v>
      </c>
      <c r="M206" s="60">
        <v>37.24</v>
      </c>
      <c r="N206" s="70">
        <v>43325</v>
      </c>
      <c r="O206" s="70">
        <v>43388</v>
      </c>
      <c r="P206" s="61" t="s">
        <v>1153</v>
      </c>
      <c r="R206" s="6"/>
      <c r="S206" s="6"/>
    </row>
    <row r="207" spans="1:19" ht="15" customHeight="1">
      <c r="A207" s="7">
        <v>69</v>
      </c>
      <c r="B207" s="60" t="s">
        <v>880</v>
      </c>
      <c r="C207" s="58" t="s">
        <v>881</v>
      </c>
      <c r="D207" s="59" t="s">
        <v>879</v>
      </c>
      <c r="E207" s="59" t="s">
        <v>878</v>
      </c>
      <c r="F207" s="59" t="s">
        <v>1165</v>
      </c>
      <c r="G207" s="60">
        <v>31020</v>
      </c>
      <c r="H207" s="60" t="s">
        <v>46</v>
      </c>
      <c r="I207" s="60" t="s">
        <v>52</v>
      </c>
      <c r="J207" s="60" t="s">
        <v>100</v>
      </c>
      <c r="K207" s="60">
        <v>4.3623000000000003</v>
      </c>
      <c r="L207" s="28"/>
      <c r="M207" s="60">
        <v>680.31</v>
      </c>
      <c r="N207" s="70">
        <v>43325</v>
      </c>
      <c r="O207" s="70">
        <v>43388</v>
      </c>
      <c r="P207" s="61"/>
      <c r="R207" s="6"/>
      <c r="S207" s="6"/>
    </row>
    <row r="208" spans="1:19" ht="12">
      <c r="B208" s="60"/>
      <c r="C208" s="58"/>
      <c r="D208" s="59"/>
      <c r="E208" s="59"/>
      <c r="F208" s="59"/>
      <c r="G208" s="60"/>
      <c r="H208" s="60"/>
      <c r="I208" s="60" t="s">
        <v>52</v>
      </c>
      <c r="J208" s="60" t="s">
        <v>95</v>
      </c>
      <c r="K208" s="60">
        <v>3.3399999999999999E-2</v>
      </c>
      <c r="L208" s="28">
        <f>SUM(K207:K208)</f>
        <v>4.3957000000000006</v>
      </c>
      <c r="M208" s="60">
        <v>7.21</v>
      </c>
      <c r="N208" s="70">
        <v>43325</v>
      </c>
      <c r="O208" s="70">
        <v>43388</v>
      </c>
      <c r="P208" s="61" t="s">
        <v>1153</v>
      </c>
      <c r="R208" s="6"/>
      <c r="S208" s="6"/>
    </row>
    <row r="209" spans="1:19" ht="12">
      <c r="A209" s="7">
        <v>70</v>
      </c>
      <c r="B209" s="60" t="s">
        <v>877</v>
      </c>
      <c r="C209" s="58" t="s">
        <v>882</v>
      </c>
      <c r="D209" s="59" t="s">
        <v>876</v>
      </c>
      <c r="E209" s="59" t="s">
        <v>875</v>
      </c>
      <c r="F209" s="59" t="s">
        <v>51</v>
      </c>
      <c r="G209" s="60">
        <v>31029</v>
      </c>
      <c r="H209" s="60" t="s">
        <v>46</v>
      </c>
      <c r="I209" s="60" t="s">
        <v>52</v>
      </c>
      <c r="J209" s="60" t="s">
        <v>96</v>
      </c>
      <c r="K209" s="60">
        <v>2.5329999999999999</v>
      </c>
      <c r="L209" s="28">
        <f>SUM(K209)</f>
        <v>2.5329999999999999</v>
      </c>
      <c r="M209" s="60">
        <v>410.09</v>
      </c>
      <c r="N209" s="70">
        <v>43325</v>
      </c>
      <c r="O209" s="70">
        <v>43388</v>
      </c>
      <c r="P209" s="61" t="s">
        <v>1153</v>
      </c>
      <c r="R209" s="6"/>
      <c r="S209" s="6"/>
    </row>
    <row r="210" spans="1:19" ht="12">
      <c r="A210" s="7">
        <v>71</v>
      </c>
      <c r="B210" s="60" t="s">
        <v>874</v>
      </c>
      <c r="C210" s="58" t="s">
        <v>883</v>
      </c>
      <c r="D210" s="59" t="s">
        <v>873</v>
      </c>
      <c r="E210" s="59" t="s">
        <v>872</v>
      </c>
      <c r="F210" s="59" t="s">
        <v>103</v>
      </c>
      <c r="G210" s="60">
        <v>31015</v>
      </c>
      <c r="H210" s="60" t="s">
        <v>46</v>
      </c>
      <c r="I210" s="60" t="s">
        <v>52</v>
      </c>
      <c r="J210" s="60" t="s">
        <v>96</v>
      </c>
      <c r="K210" s="60">
        <v>2.1</v>
      </c>
      <c r="L210" s="28"/>
      <c r="M210" s="60">
        <v>340.17</v>
      </c>
      <c r="N210" s="70">
        <v>43325</v>
      </c>
      <c r="O210" s="70">
        <v>43388</v>
      </c>
      <c r="P210" s="61"/>
      <c r="R210" s="6"/>
      <c r="S210" s="6"/>
    </row>
    <row r="211" spans="1:19" ht="12">
      <c r="B211" s="60"/>
      <c r="C211" s="58"/>
      <c r="D211" s="59"/>
      <c r="E211" s="59"/>
      <c r="F211" s="59"/>
      <c r="G211" s="60"/>
      <c r="H211" s="60"/>
      <c r="I211" s="60" t="s">
        <v>52</v>
      </c>
      <c r="J211" s="60" t="s">
        <v>91</v>
      </c>
      <c r="K211" s="60">
        <v>0.47</v>
      </c>
      <c r="L211" s="28">
        <f>SUM(K210:K211)</f>
        <v>2.5700000000000003</v>
      </c>
      <c r="M211" s="60">
        <v>76.12</v>
      </c>
      <c r="N211" s="70">
        <v>43325</v>
      </c>
      <c r="O211" s="70">
        <v>43388</v>
      </c>
      <c r="P211" s="61" t="s">
        <v>1153</v>
      </c>
      <c r="R211" s="6"/>
      <c r="S211" s="6"/>
    </row>
    <row r="212" spans="1:19" ht="12">
      <c r="A212" s="7">
        <v>72</v>
      </c>
      <c r="B212" s="60" t="s">
        <v>871</v>
      </c>
      <c r="C212" s="58" t="s">
        <v>884</v>
      </c>
      <c r="D212" s="59" t="s">
        <v>870</v>
      </c>
      <c r="E212" s="59" t="s">
        <v>869</v>
      </c>
      <c r="F212" s="59" t="s">
        <v>103</v>
      </c>
      <c r="G212" s="60">
        <v>31015</v>
      </c>
      <c r="H212" s="60" t="s">
        <v>46</v>
      </c>
      <c r="I212" s="60" t="s">
        <v>52</v>
      </c>
      <c r="J212" s="60" t="s">
        <v>97</v>
      </c>
      <c r="K212" s="60">
        <v>9.74E-2</v>
      </c>
      <c r="L212" s="28"/>
      <c r="M212" s="60">
        <v>24.34</v>
      </c>
      <c r="N212" s="70">
        <v>43325</v>
      </c>
      <c r="O212" s="70">
        <v>43388</v>
      </c>
      <c r="P212" s="61"/>
      <c r="R212" s="6"/>
      <c r="S212" s="6"/>
    </row>
    <row r="213" spans="1:19" ht="12">
      <c r="B213" s="60"/>
      <c r="C213" s="58"/>
      <c r="D213" s="59"/>
      <c r="E213" s="59"/>
      <c r="F213" s="59"/>
      <c r="G213" s="60"/>
      <c r="H213" s="60"/>
      <c r="I213" s="60" t="s">
        <v>52</v>
      </c>
      <c r="J213" s="60" t="s">
        <v>96</v>
      </c>
      <c r="K213" s="60">
        <v>3.8323</v>
      </c>
      <c r="L213" s="28">
        <f>SUM(K212:K213)</f>
        <v>3.9297</v>
      </c>
      <c r="M213" s="60">
        <v>620.6</v>
      </c>
      <c r="N213" s="70">
        <v>43325</v>
      </c>
      <c r="O213" s="70">
        <v>43388</v>
      </c>
      <c r="P213" s="61" t="s">
        <v>1153</v>
      </c>
      <c r="R213" s="6"/>
      <c r="S213" s="6"/>
    </row>
    <row r="214" spans="1:19" ht="12">
      <c r="A214" s="7">
        <v>73</v>
      </c>
      <c r="B214" s="60" t="s">
        <v>868</v>
      </c>
      <c r="C214" s="58" t="s">
        <v>885</v>
      </c>
      <c r="D214" s="59" t="s">
        <v>867</v>
      </c>
      <c r="E214" s="59" t="s">
        <v>866</v>
      </c>
      <c r="F214" s="59" t="s">
        <v>103</v>
      </c>
      <c r="G214" s="60">
        <v>31015</v>
      </c>
      <c r="H214" s="60" t="s">
        <v>46</v>
      </c>
      <c r="I214" s="60" t="s">
        <v>52</v>
      </c>
      <c r="J214" s="60" t="s">
        <v>98</v>
      </c>
      <c r="K214" s="60">
        <v>0.43</v>
      </c>
      <c r="L214" s="28"/>
      <c r="M214" s="60">
        <v>81.7</v>
      </c>
      <c r="N214" s="70">
        <v>43325</v>
      </c>
      <c r="O214" s="70">
        <v>43388</v>
      </c>
      <c r="P214" s="61"/>
      <c r="R214" s="6"/>
      <c r="S214" s="6"/>
    </row>
    <row r="215" spans="1:19" ht="12">
      <c r="B215" s="60"/>
      <c r="C215" s="58"/>
      <c r="D215" s="59"/>
      <c r="E215" s="59"/>
      <c r="F215" s="59"/>
      <c r="G215" s="60"/>
      <c r="H215" s="60"/>
      <c r="I215" s="60" t="s">
        <v>52</v>
      </c>
      <c r="J215" s="60" t="s">
        <v>96</v>
      </c>
      <c r="K215" s="60">
        <v>4.3598999999999997</v>
      </c>
      <c r="L215" s="28"/>
      <c r="M215" s="60">
        <v>687.66</v>
      </c>
      <c r="N215" s="70">
        <v>43325</v>
      </c>
      <c r="O215" s="70">
        <v>43388</v>
      </c>
      <c r="P215" s="61"/>
      <c r="R215" s="6"/>
      <c r="S215" s="6"/>
    </row>
    <row r="216" spans="1:19" ht="12">
      <c r="B216" s="60"/>
      <c r="C216" s="58"/>
      <c r="D216" s="59"/>
      <c r="E216" s="59"/>
      <c r="F216" s="59"/>
      <c r="G216" s="60"/>
      <c r="H216" s="60"/>
      <c r="I216" s="60" t="s">
        <v>52</v>
      </c>
      <c r="J216" s="60" t="s">
        <v>91</v>
      </c>
      <c r="K216" s="60">
        <v>0.58499999999999996</v>
      </c>
      <c r="L216" s="28">
        <f>SUM(K214:K216)</f>
        <v>5.3748999999999993</v>
      </c>
      <c r="M216" s="60">
        <v>94.75</v>
      </c>
      <c r="N216" s="70">
        <v>43325</v>
      </c>
      <c r="O216" s="70">
        <v>43388</v>
      </c>
      <c r="P216" s="61" t="s">
        <v>1153</v>
      </c>
      <c r="R216" s="6"/>
      <c r="S216" s="6"/>
    </row>
    <row r="217" spans="1:19" ht="12">
      <c r="A217" s="7">
        <v>74</v>
      </c>
      <c r="B217" s="60" t="s">
        <v>865</v>
      </c>
      <c r="C217" s="58" t="s">
        <v>886</v>
      </c>
      <c r="D217" s="59" t="s">
        <v>864</v>
      </c>
      <c r="E217" s="59" t="s">
        <v>863</v>
      </c>
      <c r="F217" s="59" t="s">
        <v>103</v>
      </c>
      <c r="G217" s="60">
        <v>31015</v>
      </c>
      <c r="H217" s="60" t="s">
        <v>46</v>
      </c>
      <c r="I217" s="60" t="s">
        <v>52</v>
      </c>
      <c r="J217" s="60" t="s">
        <v>96</v>
      </c>
      <c r="K217" s="60">
        <v>1.8395999999999999</v>
      </c>
      <c r="L217" s="28">
        <f>SUM(K217)</f>
        <v>1.8395999999999999</v>
      </c>
      <c r="M217" s="60">
        <v>297.95</v>
      </c>
      <c r="N217" s="70">
        <v>43325</v>
      </c>
      <c r="O217" s="70">
        <v>43388</v>
      </c>
      <c r="P217" s="61" t="s">
        <v>1153</v>
      </c>
      <c r="R217" s="6"/>
      <c r="S217" s="6"/>
    </row>
    <row r="218" spans="1:19" ht="15.6" customHeight="1">
      <c r="A218" s="7">
        <v>75</v>
      </c>
      <c r="B218" s="60" t="s">
        <v>862</v>
      </c>
      <c r="C218" s="58" t="s">
        <v>887</v>
      </c>
      <c r="D218" s="59" t="s">
        <v>861</v>
      </c>
      <c r="E218" s="59" t="s">
        <v>860</v>
      </c>
      <c r="F218" s="59" t="s">
        <v>57</v>
      </c>
      <c r="G218" s="60">
        <v>31014</v>
      </c>
      <c r="H218" s="60" t="s">
        <v>46</v>
      </c>
      <c r="I218" s="60" t="s">
        <v>52</v>
      </c>
      <c r="J218" s="60" t="s">
        <v>105</v>
      </c>
      <c r="K218" s="60">
        <v>0.1444</v>
      </c>
      <c r="L218" s="28"/>
      <c r="M218" s="60">
        <v>18.7</v>
      </c>
      <c r="N218" s="70">
        <v>43325</v>
      </c>
      <c r="O218" s="70">
        <v>43388</v>
      </c>
      <c r="P218" s="61"/>
      <c r="R218" s="6"/>
      <c r="S218" s="6"/>
    </row>
    <row r="219" spans="1:19" ht="15.6" customHeight="1">
      <c r="B219" s="60"/>
      <c r="C219" s="58"/>
      <c r="D219" s="59"/>
      <c r="E219" s="59"/>
      <c r="F219" s="59"/>
      <c r="G219" s="60"/>
      <c r="H219" s="60"/>
      <c r="I219" s="60" t="s">
        <v>52</v>
      </c>
      <c r="J219" s="60" t="s">
        <v>95</v>
      </c>
      <c r="K219" s="60">
        <v>1.0900000000000001</v>
      </c>
      <c r="L219" s="28"/>
      <c r="M219" s="60">
        <v>225.06</v>
      </c>
      <c r="N219" s="70">
        <v>43325</v>
      </c>
      <c r="O219" s="70">
        <v>43388</v>
      </c>
      <c r="P219" s="61"/>
      <c r="R219" s="6"/>
      <c r="S219" s="6"/>
    </row>
    <row r="220" spans="1:19" ht="12">
      <c r="B220" s="60"/>
      <c r="C220" s="58"/>
      <c r="D220" s="59"/>
      <c r="E220" s="59"/>
      <c r="F220" s="59"/>
      <c r="G220" s="60"/>
      <c r="H220" s="60"/>
      <c r="I220" s="60" t="s">
        <v>52</v>
      </c>
      <c r="J220" s="60" t="s">
        <v>91</v>
      </c>
      <c r="K220" s="60">
        <v>1.8632</v>
      </c>
      <c r="L220" s="28">
        <f>SUM(K218:K220)</f>
        <v>3.0975999999999999</v>
      </c>
      <c r="M220" s="60">
        <v>301.81</v>
      </c>
      <c r="N220" s="70">
        <v>43325</v>
      </c>
      <c r="O220" s="70">
        <v>43388</v>
      </c>
      <c r="P220" s="61" t="s">
        <v>1153</v>
      </c>
      <c r="R220" s="6"/>
      <c r="S220" s="6"/>
    </row>
    <row r="221" spans="1:19" ht="12">
      <c r="A221" s="7">
        <v>76</v>
      </c>
      <c r="B221" s="60" t="s">
        <v>859</v>
      </c>
      <c r="C221" s="58" t="s">
        <v>888</v>
      </c>
      <c r="D221" s="59" t="s">
        <v>858</v>
      </c>
      <c r="E221" s="59" t="s">
        <v>857</v>
      </c>
      <c r="F221" s="59" t="s">
        <v>1173</v>
      </c>
      <c r="G221" s="60">
        <v>31010</v>
      </c>
      <c r="H221" s="60" t="s">
        <v>46</v>
      </c>
      <c r="I221" s="60" t="s">
        <v>52</v>
      </c>
      <c r="J221" s="60" t="s">
        <v>97</v>
      </c>
      <c r="K221" s="60">
        <v>0.18</v>
      </c>
      <c r="L221" s="28"/>
      <c r="M221" s="60">
        <v>45</v>
      </c>
      <c r="N221" s="70">
        <v>43325</v>
      </c>
      <c r="O221" s="70">
        <v>43388</v>
      </c>
      <c r="P221" s="61"/>
      <c r="R221" s="6"/>
      <c r="S221" s="6"/>
    </row>
    <row r="222" spans="1:19" ht="12">
      <c r="B222" s="60"/>
      <c r="C222" s="58"/>
      <c r="D222" s="59"/>
      <c r="E222" s="59"/>
      <c r="F222" s="59"/>
      <c r="G222" s="60"/>
      <c r="H222" s="60"/>
      <c r="I222" s="60" t="s">
        <v>52</v>
      </c>
      <c r="J222" s="60" t="s">
        <v>95</v>
      </c>
      <c r="K222" s="60">
        <v>1.7310000000000001</v>
      </c>
      <c r="L222" s="28"/>
      <c r="M222" s="60">
        <v>373.86</v>
      </c>
      <c r="N222" s="70">
        <v>43325</v>
      </c>
      <c r="O222" s="70">
        <v>43388</v>
      </c>
      <c r="P222" s="61"/>
      <c r="R222" s="6"/>
      <c r="S222" s="6"/>
    </row>
    <row r="223" spans="1:19" ht="12">
      <c r="B223" s="60"/>
      <c r="C223" s="58"/>
      <c r="D223" s="59"/>
      <c r="E223" s="59"/>
      <c r="F223" s="59"/>
      <c r="G223" s="60"/>
      <c r="H223" s="60"/>
      <c r="I223" s="60" t="s">
        <v>52</v>
      </c>
      <c r="J223" s="60" t="s">
        <v>93</v>
      </c>
      <c r="K223" s="60">
        <v>1.7909999999999999</v>
      </c>
      <c r="L223" s="28">
        <f>SUM(K221:K223)</f>
        <v>3.702</v>
      </c>
      <c r="M223" s="60">
        <v>290.12</v>
      </c>
      <c r="N223" s="70">
        <v>43325</v>
      </c>
      <c r="O223" s="70">
        <v>43388</v>
      </c>
      <c r="P223" s="61" t="s">
        <v>1153</v>
      </c>
      <c r="R223" s="6"/>
      <c r="S223" s="6"/>
    </row>
    <row r="224" spans="1:19" ht="12">
      <c r="A224" s="7">
        <v>77</v>
      </c>
      <c r="B224" s="60" t="s">
        <v>856</v>
      </c>
      <c r="C224" s="58" t="s">
        <v>889</v>
      </c>
      <c r="D224" s="59" t="s">
        <v>855</v>
      </c>
      <c r="E224" s="59" t="s">
        <v>854</v>
      </c>
      <c r="F224" s="59" t="s">
        <v>51</v>
      </c>
      <c r="G224" s="60">
        <v>31029</v>
      </c>
      <c r="H224" s="60" t="s">
        <v>46</v>
      </c>
      <c r="I224" s="60" t="s">
        <v>52</v>
      </c>
      <c r="J224" s="60" t="s">
        <v>96</v>
      </c>
      <c r="K224" s="60">
        <v>9.9682999999999993</v>
      </c>
      <c r="L224" s="28">
        <f>SUM(K224)</f>
        <v>9.9682999999999993</v>
      </c>
      <c r="M224" s="60">
        <v>1566.31</v>
      </c>
      <c r="N224" s="70">
        <v>43325</v>
      </c>
      <c r="O224" s="70">
        <v>43388</v>
      </c>
      <c r="P224" s="61" t="s">
        <v>1153</v>
      </c>
      <c r="R224" s="6"/>
      <c r="S224" s="6"/>
    </row>
    <row r="225" spans="1:19" ht="12">
      <c r="A225" s="7">
        <v>78</v>
      </c>
      <c r="B225" s="60" t="s">
        <v>853</v>
      </c>
      <c r="C225" s="58" t="s">
        <v>890</v>
      </c>
      <c r="D225" s="59" t="s">
        <v>852</v>
      </c>
      <c r="E225" s="59" t="s">
        <v>851</v>
      </c>
      <c r="F225" s="59" t="s">
        <v>57</v>
      </c>
      <c r="G225" s="60">
        <v>31014</v>
      </c>
      <c r="H225" s="60" t="s">
        <v>46</v>
      </c>
      <c r="I225" s="60" t="s">
        <v>52</v>
      </c>
      <c r="J225" s="60" t="s">
        <v>105</v>
      </c>
      <c r="K225" s="60">
        <v>3.3000000000000002E-2</v>
      </c>
      <c r="L225" s="28"/>
      <c r="M225" s="60">
        <v>4.2699999999999996</v>
      </c>
      <c r="N225" s="70">
        <v>43325</v>
      </c>
      <c r="O225" s="70">
        <v>43388</v>
      </c>
      <c r="P225" s="61"/>
      <c r="R225" s="6"/>
      <c r="S225" s="6"/>
    </row>
    <row r="226" spans="1:19" ht="12">
      <c r="B226" s="60"/>
      <c r="C226" s="58"/>
      <c r="D226" s="59"/>
      <c r="E226" s="59"/>
      <c r="F226" s="59"/>
      <c r="G226" s="60"/>
      <c r="H226" s="60"/>
      <c r="I226" s="60" t="s">
        <v>52</v>
      </c>
      <c r="J226" s="60" t="s">
        <v>96</v>
      </c>
      <c r="K226" s="60">
        <v>0.82399999999999995</v>
      </c>
      <c r="L226" s="28"/>
      <c r="M226" s="60">
        <v>133.46</v>
      </c>
      <c r="N226" s="70">
        <v>43325</v>
      </c>
      <c r="O226" s="70">
        <v>43388</v>
      </c>
      <c r="P226" s="61"/>
      <c r="R226" s="6"/>
      <c r="S226" s="6"/>
    </row>
    <row r="227" spans="1:19" ht="12">
      <c r="B227" s="60"/>
      <c r="C227" s="58"/>
      <c r="D227" s="59"/>
      <c r="E227" s="59"/>
      <c r="F227" s="59"/>
      <c r="G227" s="60"/>
      <c r="H227" s="60"/>
      <c r="I227" s="60" t="s">
        <v>52</v>
      </c>
      <c r="J227" s="60" t="s">
        <v>95</v>
      </c>
      <c r="K227" s="60">
        <v>3.5436000000000001</v>
      </c>
      <c r="L227" s="28"/>
      <c r="M227" s="60">
        <v>763.68000000000006</v>
      </c>
      <c r="N227" s="70">
        <v>43325</v>
      </c>
      <c r="O227" s="70">
        <v>43388</v>
      </c>
      <c r="P227" s="61"/>
      <c r="R227" s="6"/>
      <c r="S227" s="6"/>
    </row>
    <row r="228" spans="1:19" ht="12">
      <c r="B228" s="60"/>
      <c r="C228" s="58"/>
      <c r="D228" s="59"/>
      <c r="E228" s="59"/>
      <c r="F228" s="59"/>
      <c r="G228" s="60"/>
      <c r="H228" s="60"/>
      <c r="I228" s="60" t="s">
        <v>52</v>
      </c>
      <c r="J228" s="60" t="s">
        <v>91</v>
      </c>
      <c r="K228" s="60">
        <v>1.4750000000000001</v>
      </c>
      <c r="L228" s="28">
        <f>SUM(K225:K228)</f>
        <v>5.8756000000000004</v>
      </c>
      <c r="M228" s="60">
        <v>238.89</v>
      </c>
      <c r="N228" s="70">
        <v>43325</v>
      </c>
      <c r="O228" s="70">
        <v>43388</v>
      </c>
      <c r="P228" s="61" t="s">
        <v>1153</v>
      </c>
      <c r="R228" s="6"/>
      <c r="S228" s="6"/>
    </row>
    <row r="229" spans="1:19" ht="12">
      <c r="A229" s="7">
        <v>79</v>
      </c>
      <c r="B229" s="60" t="s">
        <v>850</v>
      </c>
      <c r="C229" s="58" t="s">
        <v>891</v>
      </c>
      <c r="D229" s="59" t="s">
        <v>849</v>
      </c>
      <c r="E229" s="59" t="s">
        <v>848</v>
      </c>
      <c r="F229" s="59" t="s">
        <v>1156</v>
      </c>
      <c r="G229" s="60">
        <v>31026</v>
      </c>
      <c r="H229" s="60" t="s">
        <v>46</v>
      </c>
      <c r="I229" s="60" t="s">
        <v>52</v>
      </c>
      <c r="J229" s="60" t="s">
        <v>95</v>
      </c>
      <c r="K229" s="60">
        <v>0.61019999999999996</v>
      </c>
      <c r="L229" s="28">
        <f>SUM(K229)</f>
        <v>0.61019999999999996</v>
      </c>
      <c r="M229" s="60">
        <v>131.78</v>
      </c>
      <c r="N229" s="70">
        <v>43325</v>
      </c>
      <c r="O229" s="70">
        <v>43388</v>
      </c>
      <c r="P229" s="61" t="s">
        <v>1153</v>
      </c>
      <c r="R229" s="6"/>
      <c r="S229" s="6"/>
    </row>
    <row r="230" spans="1:19" ht="12">
      <c r="A230" s="7">
        <v>80</v>
      </c>
      <c r="B230" s="60" t="s">
        <v>847</v>
      </c>
      <c r="C230" s="58" t="s">
        <v>892</v>
      </c>
      <c r="D230" s="59" t="s">
        <v>846</v>
      </c>
      <c r="E230" s="59" t="s">
        <v>845</v>
      </c>
      <c r="F230" s="59" t="s">
        <v>1168</v>
      </c>
      <c r="G230" s="60">
        <v>31020</v>
      </c>
      <c r="H230" s="60" t="s">
        <v>46</v>
      </c>
      <c r="I230" s="60" t="s">
        <v>52</v>
      </c>
      <c r="J230" s="60" t="s">
        <v>95</v>
      </c>
      <c r="K230" s="60">
        <v>0.34</v>
      </c>
      <c r="L230" s="28"/>
      <c r="M230" s="60">
        <v>73.44</v>
      </c>
      <c r="N230" s="70">
        <v>43325</v>
      </c>
      <c r="O230" s="70">
        <v>43388</v>
      </c>
      <c r="P230" s="61"/>
      <c r="R230" s="6"/>
      <c r="S230" s="6"/>
    </row>
    <row r="231" spans="1:19" ht="12">
      <c r="B231" s="60"/>
      <c r="C231" s="58"/>
      <c r="D231" s="59"/>
      <c r="E231" s="59"/>
      <c r="F231" s="59"/>
      <c r="G231" s="60"/>
      <c r="H231" s="60"/>
      <c r="I231" s="60" t="s">
        <v>52</v>
      </c>
      <c r="J231" s="60" t="s">
        <v>91</v>
      </c>
      <c r="K231" s="60">
        <v>0.28000000000000003</v>
      </c>
      <c r="L231" s="28">
        <f>SUM(K230:K231)</f>
        <v>0.62000000000000011</v>
      </c>
      <c r="M231" s="60">
        <v>45.36</v>
      </c>
      <c r="N231" s="70">
        <v>43325</v>
      </c>
      <c r="O231" s="70">
        <v>43388</v>
      </c>
      <c r="P231" s="61" t="s">
        <v>1153</v>
      </c>
      <c r="R231" s="6"/>
      <c r="S231" s="6"/>
    </row>
    <row r="232" spans="1:19" ht="12">
      <c r="A232" s="7">
        <v>81</v>
      </c>
      <c r="B232" s="60" t="s">
        <v>844</v>
      </c>
      <c r="C232" s="58" t="s">
        <v>893</v>
      </c>
      <c r="D232" s="59" t="s">
        <v>843</v>
      </c>
      <c r="E232" s="59" t="s">
        <v>842</v>
      </c>
      <c r="F232" s="59" t="s">
        <v>103</v>
      </c>
      <c r="G232" s="60">
        <v>31015</v>
      </c>
      <c r="H232" s="60" t="s">
        <v>46</v>
      </c>
      <c r="I232" s="60" t="s">
        <v>52</v>
      </c>
      <c r="J232" s="60" t="s">
        <v>96</v>
      </c>
      <c r="K232" s="60">
        <v>3.43</v>
      </c>
      <c r="L232" s="28"/>
      <c r="M232" s="60">
        <v>555.61</v>
      </c>
      <c r="N232" s="70">
        <v>43325</v>
      </c>
      <c r="O232" s="70">
        <v>43388</v>
      </c>
      <c r="P232" s="61"/>
      <c r="R232" s="6"/>
      <c r="S232" s="6"/>
    </row>
    <row r="233" spans="1:19" ht="12">
      <c r="B233" s="60"/>
      <c r="C233" s="58"/>
      <c r="D233" s="59"/>
      <c r="E233" s="59"/>
      <c r="F233" s="59"/>
      <c r="G233" s="60"/>
      <c r="H233" s="60"/>
      <c r="I233" s="60" t="s">
        <v>52</v>
      </c>
      <c r="J233" s="60" t="s">
        <v>95</v>
      </c>
      <c r="K233" s="60">
        <v>0.09</v>
      </c>
      <c r="L233" s="28">
        <f>SUM(K232:K233)</f>
        <v>3.52</v>
      </c>
      <c r="M233" s="60">
        <v>19.439999999999998</v>
      </c>
      <c r="N233" s="70">
        <v>43325</v>
      </c>
      <c r="O233" s="70">
        <v>43388</v>
      </c>
      <c r="P233" s="61" t="s">
        <v>1153</v>
      </c>
      <c r="R233" s="6"/>
      <c r="S233" s="6"/>
    </row>
    <row r="234" spans="1:19" ht="12">
      <c r="A234" s="7">
        <v>82</v>
      </c>
      <c r="B234" s="60" t="s">
        <v>841</v>
      </c>
      <c r="C234" s="58" t="s">
        <v>894</v>
      </c>
      <c r="D234" s="59" t="s">
        <v>840</v>
      </c>
      <c r="E234" s="59" t="s">
        <v>839</v>
      </c>
      <c r="F234" s="59" t="s">
        <v>103</v>
      </c>
      <c r="G234" s="60">
        <v>31010</v>
      </c>
      <c r="H234" s="60" t="s">
        <v>46</v>
      </c>
      <c r="I234" s="60" t="s">
        <v>52</v>
      </c>
      <c r="J234" s="60" t="s">
        <v>97</v>
      </c>
      <c r="K234" s="60">
        <v>5.0000000000000001E-3</v>
      </c>
      <c r="L234" s="28"/>
      <c r="M234" s="60">
        <v>1.25</v>
      </c>
      <c r="N234" s="70">
        <v>43325</v>
      </c>
      <c r="O234" s="70">
        <v>43388</v>
      </c>
      <c r="P234" s="61"/>
      <c r="R234" s="6"/>
      <c r="S234" s="6"/>
    </row>
    <row r="235" spans="1:19" ht="12">
      <c r="B235" s="60"/>
      <c r="C235" s="58"/>
      <c r="D235" s="59"/>
      <c r="E235" s="59"/>
      <c r="F235" s="59"/>
      <c r="G235" s="60"/>
      <c r="H235" s="60"/>
      <c r="I235" s="60" t="s">
        <v>52</v>
      </c>
      <c r="J235" s="60" t="s">
        <v>96</v>
      </c>
      <c r="K235" s="60">
        <v>1.2443</v>
      </c>
      <c r="L235" s="28"/>
      <c r="M235" s="60">
        <v>201.5</v>
      </c>
      <c r="N235" s="70">
        <v>43325</v>
      </c>
      <c r="O235" s="70">
        <v>43388</v>
      </c>
      <c r="P235" s="61"/>
      <c r="R235" s="6"/>
      <c r="S235" s="6"/>
    </row>
    <row r="236" spans="1:19" ht="15" customHeight="1">
      <c r="B236" s="60"/>
      <c r="C236" s="58"/>
      <c r="D236" s="59"/>
      <c r="E236" s="59"/>
      <c r="F236" s="59"/>
      <c r="G236" s="60"/>
      <c r="H236" s="60"/>
      <c r="I236" s="60" t="s">
        <v>52</v>
      </c>
      <c r="J236" s="60" t="s">
        <v>95</v>
      </c>
      <c r="K236" s="60">
        <v>5.1499999999999997E-2</v>
      </c>
      <c r="L236" s="28">
        <f>SUM(K234:K236)</f>
        <v>1.3008</v>
      </c>
      <c r="M236" s="60">
        <v>11.12</v>
      </c>
      <c r="N236" s="70">
        <v>43325</v>
      </c>
      <c r="O236" s="70">
        <v>43388</v>
      </c>
      <c r="P236" s="61" t="s">
        <v>1153</v>
      </c>
      <c r="R236" s="6"/>
      <c r="S236" s="6"/>
    </row>
    <row r="237" spans="1:19" ht="12">
      <c r="A237" s="7">
        <v>83</v>
      </c>
      <c r="B237" s="60" t="s">
        <v>838</v>
      </c>
      <c r="C237" s="58" t="s">
        <v>895</v>
      </c>
      <c r="D237" s="59" t="s">
        <v>837</v>
      </c>
      <c r="E237" s="59" t="s">
        <v>836</v>
      </c>
      <c r="F237" s="59" t="s">
        <v>1162</v>
      </c>
      <c r="G237" s="60">
        <v>31010</v>
      </c>
      <c r="H237" s="60" t="s">
        <v>46</v>
      </c>
      <c r="I237" s="60" t="s">
        <v>52</v>
      </c>
      <c r="J237" s="60" t="s">
        <v>95</v>
      </c>
      <c r="K237" s="60">
        <v>0.501</v>
      </c>
      <c r="L237" s="28"/>
      <c r="M237" s="60">
        <v>108.2</v>
      </c>
      <c r="N237" s="70">
        <v>43325</v>
      </c>
      <c r="O237" s="70">
        <v>43388</v>
      </c>
      <c r="P237" s="61"/>
      <c r="R237" s="6"/>
      <c r="S237" s="6"/>
    </row>
    <row r="238" spans="1:19" ht="12">
      <c r="B238" s="60"/>
      <c r="C238" s="58"/>
      <c r="D238" s="59"/>
      <c r="E238" s="59"/>
      <c r="F238" s="59"/>
      <c r="G238" s="60"/>
      <c r="H238" s="60"/>
      <c r="I238" s="60" t="s">
        <v>52</v>
      </c>
      <c r="J238" s="60" t="s">
        <v>94</v>
      </c>
      <c r="K238" s="60">
        <v>0.26900000000000002</v>
      </c>
      <c r="L238" s="28">
        <f>SUM(K237:K238)</f>
        <v>0.77</v>
      </c>
      <c r="M238" s="60">
        <v>43.57</v>
      </c>
      <c r="N238" s="70">
        <v>43325</v>
      </c>
      <c r="O238" s="70">
        <v>43388</v>
      </c>
      <c r="P238" s="61" t="s">
        <v>1153</v>
      </c>
      <c r="R238" s="6"/>
      <c r="S238" s="6"/>
    </row>
    <row r="239" spans="1:19" ht="12">
      <c r="A239" s="7">
        <v>84</v>
      </c>
      <c r="B239" s="58" t="s">
        <v>896</v>
      </c>
      <c r="C239" s="58" t="s">
        <v>896</v>
      </c>
      <c r="D239" s="59" t="s">
        <v>835</v>
      </c>
      <c r="E239" s="59" t="s">
        <v>834</v>
      </c>
      <c r="F239" s="59" t="s">
        <v>1172</v>
      </c>
      <c r="G239" s="60">
        <v>31012</v>
      </c>
      <c r="H239" s="60" t="s">
        <v>46</v>
      </c>
      <c r="I239" s="60" t="s">
        <v>52</v>
      </c>
      <c r="J239" s="60" t="s">
        <v>97</v>
      </c>
      <c r="K239" s="60">
        <v>0.44</v>
      </c>
      <c r="L239" s="28"/>
      <c r="M239" s="60">
        <v>110</v>
      </c>
      <c r="N239" s="70">
        <v>43325</v>
      </c>
      <c r="O239" s="70">
        <v>43388</v>
      </c>
      <c r="P239" s="61"/>
      <c r="R239" s="6"/>
      <c r="S239" s="6"/>
    </row>
    <row r="240" spans="1:19" ht="12">
      <c r="B240" s="60"/>
      <c r="C240" s="58"/>
      <c r="D240" s="59"/>
      <c r="E240" s="59"/>
      <c r="F240" s="59"/>
      <c r="G240" s="60"/>
      <c r="H240" s="60"/>
      <c r="I240" s="60" t="s">
        <v>52</v>
      </c>
      <c r="J240" s="60" t="s">
        <v>95</v>
      </c>
      <c r="K240" s="60">
        <v>3.4380000000000002</v>
      </c>
      <c r="L240" s="28"/>
      <c r="M240" s="60">
        <v>742.52</v>
      </c>
      <c r="N240" s="70">
        <v>43325</v>
      </c>
      <c r="O240" s="70">
        <v>43388</v>
      </c>
      <c r="P240" s="61"/>
      <c r="R240" s="6"/>
      <c r="S240" s="6"/>
    </row>
    <row r="241" spans="1:19" ht="12">
      <c r="B241" s="60"/>
      <c r="C241" s="58"/>
      <c r="D241" s="59"/>
      <c r="E241" s="59"/>
      <c r="F241" s="59"/>
      <c r="G241" s="60"/>
      <c r="H241" s="60"/>
      <c r="I241" s="60" t="s">
        <v>52</v>
      </c>
      <c r="J241" s="60" t="s">
        <v>93</v>
      </c>
      <c r="K241" s="60">
        <v>0.47</v>
      </c>
      <c r="L241" s="28"/>
      <c r="M241" s="60">
        <v>76.14</v>
      </c>
      <c r="N241" s="70">
        <v>43325</v>
      </c>
      <c r="O241" s="70">
        <v>43388</v>
      </c>
      <c r="P241" s="61"/>
      <c r="R241" s="6"/>
      <c r="S241" s="6"/>
    </row>
    <row r="242" spans="1:19" ht="12">
      <c r="B242" s="60"/>
      <c r="C242" s="58"/>
      <c r="D242" s="59"/>
      <c r="E242" s="59"/>
      <c r="F242" s="59"/>
      <c r="G242" s="60"/>
      <c r="H242" s="60"/>
      <c r="I242" s="60" t="s">
        <v>52</v>
      </c>
      <c r="J242" s="60" t="s">
        <v>91</v>
      </c>
      <c r="K242" s="60">
        <v>1.0469999999999999</v>
      </c>
      <c r="L242" s="28">
        <f>SUM(K239:K242)</f>
        <v>5.3949999999999996</v>
      </c>
      <c r="M242" s="60">
        <v>169.58</v>
      </c>
      <c r="N242" s="70">
        <v>43325</v>
      </c>
      <c r="O242" s="70">
        <v>43388</v>
      </c>
      <c r="P242" s="61" t="s">
        <v>1153</v>
      </c>
      <c r="R242" s="6"/>
      <c r="S242" s="6"/>
    </row>
    <row r="243" spans="1:19" ht="12">
      <c r="A243" s="7">
        <v>85</v>
      </c>
      <c r="B243" s="60" t="s">
        <v>833</v>
      </c>
      <c r="C243" s="58" t="s">
        <v>897</v>
      </c>
      <c r="D243" s="59" t="s">
        <v>832</v>
      </c>
      <c r="E243" s="59" t="s">
        <v>831</v>
      </c>
      <c r="F243" s="59" t="s">
        <v>57</v>
      </c>
      <c r="G243" s="60">
        <v>31014</v>
      </c>
      <c r="H243" s="60" t="s">
        <v>46</v>
      </c>
      <c r="I243" s="60" t="s">
        <v>52</v>
      </c>
      <c r="J243" s="60" t="s">
        <v>106</v>
      </c>
      <c r="K243" s="60">
        <v>4.9000000000000002E-2</v>
      </c>
      <c r="L243" s="28"/>
      <c r="M243" s="60">
        <v>0</v>
      </c>
      <c r="N243" s="70">
        <v>43325</v>
      </c>
      <c r="O243" s="70">
        <v>43388</v>
      </c>
      <c r="P243" s="61"/>
      <c r="R243" s="6"/>
      <c r="S243" s="6"/>
    </row>
    <row r="244" spans="1:19" ht="12">
      <c r="B244" s="60"/>
      <c r="C244" s="58"/>
      <c r="D244" s="59"/>
      <c r="E244" s="59"/>
      <c r="F244" s="59"/>
      <c r="G244" s="60"/>
      <c r="H244" s="60"/>
      <c r="I244" s="60" t="s">
        <v>52</v>
      </c>
      <c r="J244" s="60" t="s">
        <v>152</v>
      </c>
      <c r="K244" s="60">
        <v>0.4</v>
      </c>
      <c r="L244" s="28"/>
      <c r="M244" s="60">
        <v>100</v>
      </c>
      <c r="N244" s="70">
        <v>43325</v>
      </c>
      <c r="O244" s="70">
        <v>43388</v>
      </c>
      <c r="P244" s="61"/>
      <c r="R244" s="6"/>
      <c r="S244" s="6"/>
    </row>
    <row r="245" spans="1:19" ht="12">
      <c r="B245" s="60"/>
      <c r="C245" s="58"/>
      <c r="D245" s="59"/>
      <c r="E245" s="59"/>
      <c r="F245" s="59"/>
      <c r="G245" s="60"/>
      <c r="H245" s="60"/>
      <c r="I245" s="60" t="s">
        <v>52</v>
      </c>
      <c r="J245" s="60" t="s">
        <v>105</v>
      </c>
      <c r="K245" s="60">
        <v>3.0000000000000001E-3</v>
      </c>
      <c r="L245" s="28"/>
      <c r="M245" s="60">
        <v>0.64</v>
      </c>
      <c r="N245" s="70">
        <v>43325</v>
      </c>
      <c r="O245" s="70">
        <v>43388</v>
      </c>
      <c r="P245" s="61"/>
      <c r="R245" s="6"/>
      <c r="S245" s="6"/>
    </row>
    <row r="246" spans="1:19" ht="12">
      <c r="B246" s="60"/>
      <c r="C246" s="58"/>
      <c r="D246" s="59"/>
      <c r="E246" s="59"/>
      <c r="F246" s="59"/>
      <c r="G246" s="60"/>
      <c r="H246" s="60"/>
      <c r="I246" s="60" t="s">
        <v>52</v>
      </c>
      <c r="J246" s="60" t="s">
        <v>98</v>
      </c>
      <c r="K246" s="60">
        <v>0.44</v>
      </c>
      <c r="L246" s="28"/>
      <c r="M246" s="60">
        <v>83.6</v>
      </c>
      <c r="N246" s="70">
        <v>43325</v>
      </c>
      <c r="O246" s="70">
        <v>43388</v>
      </c>
      <c r="P246" s="61"/>
      <c r="R246" s="6"/>
      <c r="S246" s="6"/>
    </row>
    <row r="247" spans="1:19" ht="12">
      <c r="B247" s="60"/>
      <c r="C247" s="58"/>
      <c r="D247" s="59"/>
      <c r="E247" s="59"/>
      <c r="F247" s="59"/>
      <c r="G247" s="60"/>
      <c r="H247" s="60"/>
      <c r="I247" s="60" t="s">
        <v>52</v>
      </c>
      <c r="J247" s="60" t="s">
        <v>104</v>
      </c>
      <c r="K247" s="60">
        <v>0.22</v>
      </c>
      <c r="L247" s="28"/>
      <c r="M247" s="60">
        <v>41.8</v>
      </c>
      <c r="N247" s="70">
        <v>43325</v>
      </c>
      <c r="O247" s="70">
        <v>43388</v>
      </c>
      <c r="P247" s="61"/>
      <c r="R247" s="6"/>
      <c r="S247" s="6"/>
    </row>
    <row r="248" spans="1:19" ht="12">
      <c r="B248" s="60"/>
      <c r="C248" s="58"/>
      <c r="D248" s="59"/>
      <c r="E248" s="59"/>
      <c r="F248" s="59"/>
      <c r="G248" s="60"/>
      <c r="H248" s="60"/>
      <c r="I248" s="60" t="s">
        <v>52</v>
      </c>
      <c r="J248" s="60" t="s">
        <v>97</v>
      </c>
      <c r="K248" s="60">
        <v>0.31</v>
      </c>
      <c r="L248" s="28"/>
      <c r="M248" s="60">
        <v>77.5</v>
      </c>
      <c r="N248" s="70">
        <v>43325</v>
      </c>
      <c r="O248" s="70">
        <v>43388</v>
      </c>
      <c r="P248" s="61"/>
      <c r="R248" s="6"/>
      <c r="S248" s="6"/>
    </row>
    <row r="249" spans="1:19" ht="12">
      <c r="B249" s="60"/>
      <c r="C249" s="58"/>
      <c r="D249" s="59"/>
      <c r="E249" s="59"/>
      <c r="F249" s="59"/>
      <c r="G249" s="60"/>
      <c r="H249" s="60"/>
      <c r="I249" s="60" t="s">
        <v>52</v>
      </c>
      <c r="J249" s="60" t="s">
        <v>95</v>
      </c>
      <c r="K249" s="60">
        <v>4.2350000000000003</v>
      </c>
      <c r="L249" s="28"/>
      <c r="M249" s="60">
        <v>914.72</v>
      </c>
      <c r="N249" s="70">
        <v>43325</v>
      </c>
      <c r="O249" s="70">
        <v>43388</v>
      </c>
      <c r="P249" s="61"/>
      <c r="R249" s="6"/>
      <c r="S249" s="6"/>
    </row>
    <row r="250" spans="1:19" ht="12">
      <c r="B250" s="60"/>
      <c r="C250" s="58"/>
      <c r="D250" s="59"/>
      <c r="E250" s="59"/>
      <c r="F250" s="59"/>
      <c r="G250" s="60"/>
      <c r="H250" s="60"/>
      <c r="I250" s="60" t="s">
        <v>52</v>
      </c>
      <c r="J250" s="60" t="s">
        <v>91</v>
      </c>
      <c r="K250" s="60">
        <v>1.8218000000000001</v>
      </c>
      <c r="L250" s="28">
        <f>SUM(K243:K250)</f>
        <v>7.4787999999999997</v>
      </c>
      <c r="M250" s="60">
        <v>295.08999999999997</v>
      </c>
      <c r="N250" s="70">
        <v>43325</v>
      </c>
      <c r="O250" s="70">
        <v>43388</v>
      </c>
      <c r="P250" s="61" t="s">
        <v>1153</v>
      </c>
      <c r="R250" s="6"/>
      <c r="S250" s="6"/>
    </row>
    <row r="251" spans="1:19" ht="12">
      <c r="A251" s="7">
        <v>86</v>
      </c>
      <c r="B251" s="60" t="s">
        <v>830</v>
      </c>
      <c r="C251" s="58" t="s">
        <v>898</v>
      </c>
      <c r="D251" s="59" t="s">
        <v>829</v>
      </c>
      <c r="E251" s="59" t="s">
        <v>828</v>
      </c>
      <c r="F251" s="59" t="s">
        <v>51</v>
      </c>
      <c r="G251" s="60">
        <v>31029</v>
      </c>
      <c r="H251" s="60" t="s">
        <v>46</v>
      </c>
      <c r="I251" s="60" t="s">
        <v>52</v>
      </c>
      <c r="J251" s="60" t="s">
        <v>96</v>
      </c>
      <c r="K251" s="60">
        <v>1.17</v>
      </c>
      <c r="L251" s="28">
        <f>SUM(K251)</f>
        <v>1.17</v>
      </c>
      <c r="M251" s="60">
        <v>189.51</v>
      </c>
      <c r="N251" s="70">
        <v>43325</v>
      </c>
      <c r="O251" s="70">
        <v>43388</v>
      </c>
      <c r="P251" s="61" t="s">
        <v>1153</v>
      </c>
      <c r="R251" s="6"/>
      <c r="S251" s="6"/>
    </row>
    <row r="252" spans="1:19" ht="12">
      <c r="A252" s="7">
        <v>87</v>
      </c>
      <c r="B252" s="60" t="s">
        <v>827</v>
      </c>
      <c r="C252" s="58" t="s">
        <v>899</v>
      </c>
      <c r="D252" s="59" t="s">
        <v>826</v>
      </c>
      <c r="E252" s="59" t="s">
        <v>825</v>
      </c>
      <c r="F252" s="59" t="s">
        <v>1160</v>
      </c>
      <c r="G252" s="60">
        <v>31010</v>
      </c>
      <c r="H252" s="60" t="s">
        <v>46</v>
      </c>
      <c r="I252" s="60" t="s">
        <v>52</v>
      </c>
      <c r="J252" s="60" t="s">
        <v>153</v>
      </c>
      <c r="K252" s="60">
        <v>0.14630000000000001</v>
      </c>
      <c r="L252" s="28"/>
      <c r="M252" s="60">
        <f>11.82+21.37</f>
        <v>33.19</v>
      </c>
      <c r="N252" s="70">
        <v>43325</v>
      </c>
      <c r="O252" s="70">
        <v>43388</v>
      </c>
      <c r="P252" s="61"/>
      <c r="R252" s="6"/>
      <c r="S252" s="6"/>
    </row>
    <row r="253" spans="1:19" ht="12">
      <c r="B253" s="60"/>
      <c r="C253" s="58"/>
      <c r="D253" s="59"/>
      <c r="E253" s="59"/>
      <c r="F253" s="59"/>
      <c r="G253" s="60"/>
      <c r="H253" s="60"/>
      <c r="I253" s="60" t="s">
        <v>52</v>
      </c>
      <c r="J253" s="60" t="s">
        <v>152</v>
      </c>
      <c r="K253" s="60">
        <v>0.16489999999999999</v>
      </c>
      <c r="L253" s="28"/>
      <c r="M253" s="60">
        <v>41.22</v>
      </c>
      <c r="N253" s="70">
        <v>43325</v>
      </c>
      <c r="O253" s="70">
        <v>43388</v>
      </c>
      <c r="P253" s="61"/>
      <c r="R253" s="6"/>
      <c r="S253" s="6"/>
    </row>
    <row r="254" spans="1:19" ht="12">
      <c r="B254" s="60"/>
      <c r="C254" s="58"/>
      <c r="D254" s="59"/>
      <c r="E254" s="59"/>
      <c r="F254" s="59"/>
      <c r="G254" s="60"/>
      <c r="H254" s="60"/>
      <c r="I254" s="60" t="s">
        <v>52</v>
      </c>
      <c r="J254" s="60" t="s">
        <v>95</v>
      </c>
      <c r="K254" s="60">
        <v>0.56379999999999997</v>
      </c>
      <c r="L254" s="28">
        <f>SUM(K252:K254)</f>
        <v>0.875</v>
      </c>
      <c r="M254" s="60">
        <v>121.75</v>
      </c>
      <c r="N254" s="70">
        <v>43325</v>
      </c>
      <c r="O254" s="70">
        <v>43388</v>
      </c>
      <c r="P254" s="61" t="s">
        <v>1153</v>
      </c>
      <c r="R254" s="6"/>
      <c r="S254" s="6"/>
    </row>
    <row r="255" spans="1:19" ht="12">
      <c r="A255" s="7">
        <v>88</v>
      </c>
      <c r="B255" s="60" t="s">
        <v>824</v>
      </c>
      <c r="C255" s="58" t="s">
        <v>900</v>
      </c>
      <c r="D255" s="59" t="s">
        <v>823</v>
      </c>
      <c r="E255" s="59" t="s">
        <v>822</v>
      </c>
      <c r="F255" s="59" t="s">
        <v>51</v>
      </c>
      <c r="G255" s="60">
        <v>31029</v>
      </c>
      <c r="H255" s="60" t="s">
        <v>46</v>
      </c>
      <c r="I255" s="60" t="s">
        <v>52</v>
      </c>
      <c r="J255" s="60" t="s">
        <v>96</v>
      </c>
      <c r="K255" s="60">
        <v>1.014</v>
      </c>
      <c r="L255" s="28"/>
      <c r="M255" s="60">
        <v>164.22</v>
      </c>
      <c r="N255" s="70">
        <v>43325</v>
      </c>
      <c r="O255" s="70">
        <v>43388</v>
      </c>
      <c r="P255" s="61"/>
      <c r="R255" s="6"/>
      <c r="S255" s="6"/>
    </row>
    <row r="256" spans="1:19" ht="12">
      <c r="B256" s="60"/>
      <c r="C256" s="58"/>
      <c r="D256" s="59"/>
      <c r="E256" s="59"/>
      <c r="F256" s="59"/>
      <c r="G256" s="60"/>
      <c r="H256" s="60"/>
      <c r="I256" s="60" t="s">
        <v>52</v>
      </c>
      <c r="J256" s="60" t="s">
        <v>95</v>
      </c>
      <c r="K256" s="60">
        <v>0.24099999999999999</v>
      </c>
      <c r="L256" s="28">
        <f>SUM(K255:K256)</f>
        <v>1.2549999999999999</v>
      </c>
      <c r="M256" s="60">
        <v>52.050000000000004</v>
      </c>
      <c r="N256" s="70">
        <v>43325</v>
      </c>
      <c r="O256" s="70">
        <v>43388</v>
      </c>
      <c r="P256" s="61" t="s">
        <v>1153</v>
      </c>
      <c r="R256" s="6"/>
      <c r="S256" s="6"/>
    </row>
    <row r="257" spans="1:19" ht="12">
      <c r="A257" s="7">
        <v>89</v>
      </c>
      <c r="B257" s="60" t="s">
        <v>821</v>
      </c>
      <c r="C257" s="58" t="s">
        <v>901</v>
      </c>
      <c r="D257" s="59" t="s">
        <v>820</v>
      </c>
      <c r="E257" s="59" t="s">
        <v>819</v>
      </c>
      <c r="F257" s="59" t="s">
        <v>1165</v>
      </c>
      <c r="G257" s="60">
        <v>31020</v>
      </c>
      <c r="H257" s="60" t="s">
        <v>46</v>
      </c>
      <c r="I257" s="60" t="s">
        <v>52</v>
      </c>
      <c r="J257" s="60" t="s">
        <v>96</v>
      </c>
      <c r="K257" s="60">
        <v>3.3879000000000001</v>
      </c>
      <c r="L257" s="28"/>
      <c r="M257" s="60">
        <v>438.62</v>
      </c>
      <c r="N257" s="70">
        <v>43325</v>
      </c>
      <c r="O257" s="70">
        <v>43388</v>
      </c>
      <c r="P257" s="61"/>
      <c r="R257" s="6"/>
      <c r="S257" s="6"/>
    </row>
    <row r="258" spans="1:19" ht="12">
      <c r="B258" s="60"/>
      <c r="C258" s="58"/>
      <c r="D258" s="59"/>
      <c r="E258" s="59"/>
      <c r="F258" s="59"/>
      <c r="G258" s="60"/>
      <c r="H258" s="60"/>
      <c r="I258" s="60" t="s">
        <v>52</v>
      </c>
      <c r="J258" s="60" t="s">
        <v>95</v>
      </c>
      <c r="K258" s="60">
        <v>0.11</v>
      </c>
      <c r="L258" s="28">
        <f>SUM(K257:K258)</f>
        <v>3.4979</v>
      </c>
      <c r="M258" s="60">
        <v>23.76</v>
      </c>
      <c r="N258" s="70">
        <v>43325</v>
      </c>
      <c r="O258" s="70">
        <v>43388</v>
      </c>
      <c r="P258" s="61" t="s">
        <v>1153</v>
      </c>
      <c r="R258" s="6"/>
      <c r="S258" s="6"/>
    </row>
    <row r="259" spans="1:19" ht="12">
      <c r="A259" s="7">
        <v>90</v>
      </c>
      <c r="B259" s="60" t="s">
        <v>818</v>
      </c>
      <c r="C259" s="58" t="s">
        <v>902</v>
      </c>
      <c r="D259" s="59" t="s">
        <v>817</v>
      </c>
      <c r="E259" s="59" t="s">
        <v>816</v>
      </c>
      <c r="F259" s="59" t="s">
        <v>57</v>
      </c>
      <c r="G259" s="60">
        <v>31014</v>
      </c>
      <c r="H259" s="60" t="s">
        <v>46</v>
      </c>
      <c r="I259" s="60" t="s">
        <v>52</v>
      </c>
      <c r="J259" s="60" t="s">
        <v>95</v>
      </c>
      <c r="K259" s="60">
        <v>3.5310000000000001</v>
      </c>
      <c r="L259" s="28"/>
      <c r="M259" s="60">
        <v>762.53000000000009</v>
      </c>
      <c r="N259" s="70">
        <v>43325</v>
      </c>
      <c r="O259" s="70">
        <v>43388</v>
      </c>
      <c r="P259" s="61"/>
      <c r="R259" s="6"/>
      <c r="S259" s="6"/>
    </row>
    <row r="260" spans="1:19" ht="12">
      <c r="B260" s="60"/>
      <c r="C260" s="58"/>
      <c r="D260" s="59"/>
      <c r="E260" s="59"/>
      <c r="F260" s="59"/>
      <c r="G260" s="60"/>
      <c r="H260" s="60"/>
      <c r="I260" s="60" t="s">
        <v>52</v>
      </c>
      <c r="J260" s="60" t="s">
        <v>91</v>
      </c>
      <c r="K260" s="60">
        <v>2.1869999999999998</v>
      </c>
      <c r="L260" s="28">
        <f>SUM(K259:K260)</f>
        <v>5.718</v>
      </c>
      <c r="M260" s="60">
        <v>354.24</v>
      </c>
      <c r="N260" s="70">
        <v>43325</v>
      </c>
      <c r="O260" s="70">
        <v>43388</v>
      </c>
      <c r="P260" s="61" t="s">
        <v>1153</v>
      </c>
      <c r="R260" s="6"/>
      <c r="S260" s="6"/>
    </row>
    <row r="261" spans="1:19" ht="12">
      <c r="A261" s="7">
        <v>91</v>
      </c>
      <c r="B261" s="60" t="s">
        <v>815</v>
      </c>
      <c r="C261" s="58" t="s">
        <v>903</v>
      </c>
      <c r="D261" s="59" t="s">
        <v>814</v>
      </c>
      <c r="E261" s="59" t="s">
        <v>813</v>
      </c>
      <c r="F261" s="59" t="s">
        <v>51</v>
      </c>
      <c r="G261" s="60">
        <v>31029</v>
      </c>
      <c r="H261" s="60" t="s">
        <v>46</v>
      </c>
      <c r="I261" s="60" t="s">
        <v>52</v>
      </c>
      <c r="J261" s="60" t="s">
        <v>96</v>
      </c>
      <c r="K261" s="60">
        <v>0.79749999999999999</v>
      </c>
      <c r="L261" s="28">
        <f>SUM(K261)</f>
        <v>0.79749999999999999</v>
      </c>
      <c r="M261" s="60">
        <v>129.13999999999999</v>
      </c>
      <c r="N261" s="70">
        <v>43325</v>
      </c>
      <c r="O261" s="70">
        <v>43388</v>
      </c>
      <c r="P261" s="61" t="s">
        <v>1153</v>
      </c>
      <c r="R261" s="6"/>
      <c r="S261" s="6"/>
    </row>
    <row r="262" spans="1:19" ht="12">
      <c r="A262" s="7">
        <v>92</v>
      </c>
      <c r="B262" s="60" t="s">
        <v>812</v>
      </c>
      <c r="C262" s="58" t="s">
        <v>904</v>
      </c>
      <c r="D262" s="59" t="s">
        <v>811</v>
      </c>
      <c r="E262" s="59" t="s">
        <v>810</v>
      </c>
      <c r="F262" s="59" t="s">
        <v>1172</v>
      </c>
      <c r="G262" s="60">
        <v>31012</v>
      </c>
      <c r="H262" s="60" t="s">
        <v>46</v>
      </c>
      <c r="I262" s="60" t="s">
        <v>52</v>
      </c>
      <c r="J262" s="60" t="s">
        <v>106</v>
      </c>
      <c r="K262" s="60">
        <v>0.04</v>
      </c>
      <c r="L262" s="28"/>
      <c r="M262" s="60">
        <v>0</v>
      </c>
      <c r="N262" s="70">
        <v>43325</v>
      </c>
      <c r="O262" s="70">
        <v>43388</v>
      </c>
      <c r="P262" s="61"/>
      <c r="R262" s="6"/>
      <c r="S262" s="6"/>
    </row>
    <row r="263" spans="1:19" ht="12">
      <c r="B263" s="60"/>
      <c r="C263" s="58"/>
      <c r="D263" s="59"/>
      <c r="E263" s="59"/>
      <c r="F263" s="59"/>
      <c r="G263" s="60"/>
      <c r="H263" s="60"/>
      <c r="I263" s="60" t="s">
        <v>52</v>
      </c>
      <c r="J263" s="60" t="s">
        <v>95</v>
      </c>
      <c r="K263" s="60">
        <v>1.0860000000000001</v>
      </c>
      <c r="L263" s="28"/>
      <c r="M263" s="60">
        <v>234.56</v>
      </c>
      <c r="N263" s="70">
        <v>43325</v>
      </c>
      <c r="O263" s="70">
        <v>43388</v>
      </c>
      <c r="P263" s="61"/>
      <c r="R263" s="6"/>
      <c r="S263" s="6"/>
    </row>
    <row r="264" spans="1:19" ht="12">
      <c r="B264" s="60"/>
      <c r="C264" s="58"/>
      <c r="D264" s="59"/>
      <c r="E264" s="59"/>
      <c r="F264" s="59"/>
      <c r="G264" s="60"/>
      <c r="H264" s="60"/>
      <c r="I264" s="60" t="s">
        <v>52</v>
      </c>
      <c r="J264" s="60" t="s">
        <v>91</v>
      </c>
      <c r="K264" s="60">
        <v>0.56399999999999995</v>
      </c>
      <c r="L264" s="28">
        <f>SUM(K262:K264)</f>
        <v>1.69</v>
      </c>
      <c r="M264" s="60">
        <v>91.31</v>
      </c>
      <c r="N264" s="70">
        <v>43325</v>
      </c>
      <c r="O264" s="70">
        <v>43388</v>
      </c>
      <c r="P264" s="61" t="s">
        <v>1153</v>
      </c>
      <c r="R264" s="6"/>
      <c r="S264" s="6"/>
    </row>
    <row r="265" spans="1:19" ht="12">
      <c r="A265" s="7">
        <v>93</v>
      </c>
      <c r="B265" s="60" t="s">
        <v>809</v>
      </c>
      <c r="C265" s="58" t="s">
        <v>905</v>
      </c>
      <c r="D265" s="59" t="s">
        <v>808</v>
      </c>
      <c r="E265" s="59" t="s">
        <v>807</v>
      </c>
      <c r="F265" s="59" t="s">
        <v>57</v>
      </c>
      <c r="G265" s="60">
        <v>31014</v>
      </c>
      <c r="H265" s="60" t="s">
        <v>46</v>
      </c>
      <c r="I265" s="60" t="s">
        <v>52</v>
      </c>
      <c r="J265" s="60" t="s">
        <v>152</v>
      </c>
      <c r="K265" s="60">
        <v>1.7000000000000001E-2</v>
      </c>
      <c r="L265" s="28"/>
      <c r="M265" s="60">
        <v>4.25</v>
      </c>
      <c r="N265" s="70">
        <v>43325</v>
      </c>
      <c r="O265" s="70">
        <v>43388</v>
      </c>
      <c r="P265" s="61"/>
      <c r="R265" s="6"/>
      <c r="S265" s="6"/>
    </row>
    <row r="266" spans="1:19" ht="12">
      <c r="B266" s="60"/>
      <c r="C266" s="58"/>
      <c r="D266" s="59"/>
      <c r="E266" s="59"/>
      <c r="F266" s="59"/>
      <c r="G266" s="60"/>
      <c r="H266" s="60"/>
      <c r="I266" s="60" t="s">
        <v>52</v>
      </c>
      <c r="J266" s="60" t="s">
        <v>97</v>
      </c>
      <c r="K266" s="60">
        <v>0.14000000000000001</v>
      </c>
      <c r="L266" s="28"/>
      <c r="M266" s="60">
        <v>35</v>
      </c>
      <c r="N266" s="70">
        <v>43325</v>
      </c>
      <c r="O266" s="70">
        <v>43388</v>
      </c>
      <c r="P266" s="61"/>
      <c r="R266" s="6"/>
      <c r="S266" s="6"/>
    </row>
    <row r="267" spans="1:19" ht="12">
      <c r="B267" s="60"/>
      <c r="C267" s="58"/>
      <c r="D267" s="59"/>
      <c r="E267" s="59"/>
      <c r="F267" s="59"/>
      <c r="G267" s="60"/>
      <c r="H267" s="60"/>
      <c r="I267" s="60" t="s">
        <v>52</v>
      </c>
      <c r="J267" s="60" t="s">
        <v>95</v>
      </c>
      <c r="K267" s="60">
        <v>2.8062999999999998</v>
      </c>
      <c r="L267" s="28">
        <f>SUM(K265:K267)</f>
        <v>2.9632999999999998</v>
      </c>
      <c r="M267" s="60">
        <v>606.15</v>
      </c>
      <c r="N267" s="70">
        <v>43325</v>
      </c>
      <c r="O267" s="70">
        <v>43388</v>
      </c>
      <c r="P267" s="61" t="s">
        <v>1153</v>
      </c>
      <c r="R267" s="6"/>
      <c r="S267" s="6"/>
    </row>
    <row r="268" spans="1:19" ht="12">
      <c r="A268" s="7">
        <v>94</v>
      </c>
      <c r="B268" s="60" t="s">
        <v>806</v>
      </c>
      <c r="C268" s="58" t="s">
        <v>906</v>
      </c>
      <c r="D268" s="59" t="s">
        <v>805</v>
      </c>
      <c r="E268" s="59" t="s">
        <v>804</v>
      </c>
      <c r="F268" s="59" t="s">
        <v>1156</v>
      </c>
      <c r="G268" s="60">
        <v>31010</v>
      </c>
      <c r="H268" s="60" t="s">
        <v>46</v>
      </c>
      <c r="I268" s="60" t="s">
        <v>52</v>
      </c>
      <c r="J268" s="60" t="s">
        <v>95</v>
      </c>
      <c r="K268" s="60">
        <v>0.63</v>
      </c>
      <c r="L268" s="28">
        <f>SUM(K268)</f>
        <v>0.63</v>
      </c>
      <c r="M268" s="60">
        <v>136.05000000000001</v>
      </c>
      <c r="N268" s="70">
        <v>43325</v>
      </c>
      <c r="O268" s="70">
        <v>43388</v>
      </c>
      <c r="P268" s="61" t="s">
        <v>1153</v>
      </c>
      <c r="R268" s="6"/>
      <c r="S268" s="6"/>
    </row>
    <row r="269" spans="1:19" ht="12">
      <c r="A269" s="7">
        <v>95</v>
      </c>
      <c r="B269" s="60" t="s">
        <v>803</v>
      </c>
      <c r="C269" s="58" t="s">
        <v>907</v>
      </c>
      <c r="D269" s="59" t="s">
        <v>802</v>
      </c>
      <c r="E269" s="59" t="s">
        <v>801</v>
      </c>
      <c r="F269" s="59" t="s">
        <v>51</v>
      </c>
      <c r="G269" s="60">
        <v>31029</v>
      </c>
      <c r="H269" s="60" t="s">
        <v>46</v>
      </c>
      <c r="I269" s="60" t="s">
        <v>52</v>
      </c>
      <c r="J269" s="60" t="s">
        <v>96</v>
      </c>
      <c r="K269" s="60">
        <v>0.92</v>
      </c>
      <c r="L269" s="28">
        <f>SUM(K269)</f>
        <v>0.92</v>
      </c>
      <c r="M269" s="60">
        <v>148.94</v>
      </c>
      <c r="N269" s="70">
        <v>43325</v>
      </c>
      <c r="O269" s="70">
        <v>43388</v>
      </c>
      <c r="P269" s="61" t="s">
        <v>1153</v>
      </c>
      <c r="R269" s="6"/>
      <c r="S269" s="6"/>
    </row>
    <row r="270" spans="1:19" ht="12">
      <c r="A270" s="7">
        <v>96</v>
      </c>
      <c r="B270" s="60" t="s">
        <v>800</v>
      </c>
      <c r="C270" s="58" t="s">
        <v>908</v>
      </c>
      <c r="D270" s="59" t="s">
        <v>799</v>
      </c>
      <c r="E270" s="59" t="s">
        <v>798</v>
      </c>
      <c r="F270" s="59" t="s">
        <v>103</v>
      </c>
      <c r="G270" s="60">
        <v>31015</v>
      </c>
      <c r="H270" s="60" t="s">
        <v>46</v>
      </c>
      <c r="I270" s="60" t="s">
        <v>52</v>
      </c>
      <c r="J270" s="60" t="s">
        <v>96</v>
      </c>
      <c r="K270" s="60">
        <v>6.8292999999999999</v>
      </c>
      <c r="L270" s="28">
        <f>K270</f>
        <v>6.8292999999999999</v>
      </c>
      <c r="M270" s="60">
        <v>1085.06</v>
      </c>
      <c r="N270" s="70">
        <v>43325</v>
      </c>
      <c r="O270" s="70">
        <v>43388</v>
      </c>
      <c r="P270" s="61" t="s">
        <v>1153</v>
      </c>
      <c r="R270" s="6"/>
      <c r="S270" s="6"/>
    </row>
    <row r="271" spans="1:19" ht="12">
      <c r="A271" s="7">
        <v>97</v>
      </c>
      <c r="B271" s="60" t="s">
        <v>797</v>
      </c>
      <c r="C271" s="58" t="s">
        <v>909</v>
      </c>
      <c r="D271" s="59" t="s">
        <v>796</v>
      </c>
      <c r="E271" s="59" t="s">
        <v>795</v>
      </c>
      <c r="F271" s="59" t="s">
        <v>1156</v>
      </c>
      <c r="G271" s="60">
        <v>31026</v>
      </c>
      <c r="H271" s="60" t="s">
        <v>46</v>
      </c>
      <c r="I271" s="60" t="s">
        <v>52</v>
      </c>
      <c r="J271" s="60" t="s">
        <v>97</v>
      </c>
      <c r="K271" s="60">
        <v>3.6900000000000002E-2</v>
      </c>
      <c r="L271" s="28"/>
      <c r="M271" s="60">
        <v>9.2200000000000006</v>
      </c>
      <c r="N271" s="70">
        <v>43325</v>
      </c>
      <c r="O271" s="70">
        <v>43388</v>
      </c>
      <c r="P271" s="61"/>
      <c r="R271" s="6"/>
      <c r="S271" s="6"/>
    </row>
    <row r="272" spans="1:19" ht="12">
      <c r="B272" s="60"/>
      <c r="C272" s="58"/>
      <c r="D272" s="59"/>
      <c r="E272" s="59"/>
      <c r="F272" s="59"/>
      <c r="G272" s="60"/>
      <c r="H272" s="60"/>
      <c r="I272" s="60" t="s">
        <v>52</v>
      </c>
      <c r="J272" s="60" t="s">
        <v>95</v>
      </c>
      <c r="K272" s="60">
        <v>1.294</v>
      </c>
      <c r="L272" s="28"/>
      <c r="M272" s="60">
        <v>279.47000000000003</v>
      </c>
      <c r="N272" s="70">
        <v>43325</v>
      </c>
      <c r="O272" s="70">
        <v>43388</v>
      </c>
      <c r="P272" s="61"/>
      <c r="R272" s="6"/>
      <c r="S272" s="6"/>
    </row>
    <row r="273" spans="1:19" ht="12">
      <c r="B273" s="60"/>
      <c r="C273" s="58"/>
      <c r="D273" s="59"/>
      <c r="E273" s="59"/>
      <c r="F273" s="59"/>
      <c r="G273" s="60"/>
      <c r="H273" s="60"/>
      <c r="I273" s="60" t="s">
        <v>52</v>
      </c>
      <c r="J273" s="60" t="s">
        <v>93</v>
      </c>
      <c r="K273" s="60">
        <v>0.21</v>
      </c>
      <c r="L273" s="28">
        <f>SUM(K271:K273)</f>
        <v>1.5408999999999999</v>
      </c>
      <c r="M273" s="60">
        <v>34.020000000000003</v>
      </c>
      <c r="N273" s="70">
        <v>43325</v>
      </c>
      <c r="O273" s="70">
        <v>43388</v>
      </c>
      <c r="P273" s="61" t="s">
        <v>1153</v>
      </c>
      <c r="R273" s="6"/>
      <c r="S273" s="6"/>
    </row>
    <row r="274" spans="1:19" ht="12">
      <c r="A274" s="7">
        <v>98</v>
      </c>
      <c r="B274" s="60" t="s">
        <v>794</v>
      </c>
      <c r="C274" s="58" t="s">
        <v>910</v>
      </c>
      <c r="D274" s="59" t="s">
        <v>793</v>
      </c>
      <c r="E274" s="59" t="s">
        <v>792</v>
      </c>
      <c r="F274" s="59" t="s">
        <v>1172</v>
      </c>
      <c r="G274" s="60">
        <v>31012</v>
      </c>
      <c r="H274" s="60" t="s">
        <v>46</v>
      </c>
      <c r="I274" s="60" t="s">
        <v>52</v>
      </c>
      <c r="J274" s="60" t="s">
        <v>95</v>
      </c>
      <c r="K274" s="60">
        <v>0.27200000000000002</v>
      </c>
      <c r="L274" s="28"/>
      <c r="M274" s="60">
        <v>58.71</v>
      </c>
      <c r="N274" s="70">
        <v>43325</v>
      </c>
      <c r="O274" s="70">
        <v>43388</v>
      </c>
      <c r="P274" s="61"/>
      <c r="R274" s="6"/>
      <c r="S274" s="6"/>
    </row>
    <row r="275" spans="1:19" ht="12">
      <c r="B275" s="60"/>
      <c r="C275" s="58"/>
      <c r="D275" s="59"/>
      <c r="E275" s="59"/>
      <c r="F275" s="59"/>
      <c r="G275" s="60"/>
      <c r="H275" s="60"/>
      <c r="I275" s="60" t="s">
        <v>52</v>
      </c>
      <c r="J275" s="60" t="s">
        <v>94</v>
      </c>
      <c r="K275" s="60">
        <v>0.1492</v>
      </c>
      <c r="L275" s="28"/>
      <c r="M275" s="60">
        <v>24.15</v>
      </c>
      <c r="N275" s="70">
        <v>43325</v>
      </c>
      <c r="O275" s="70">
        <v>43388</v>
      </c>
      <c r="P275" s="61"/>
      <c r="R275" s="6"/>
      <c r="S275" s="6"/>
    </row>
    <row r="276" spans="1:19" ht="12">
      <c r="B276" s="60"/>
      <c r="C276" s="58"/>
      <c r="D276" s="59"/>
      <c r="E276" s="59"/>
      <c r="F276" s="59"/>
      <c r="G276" s="60"/>
      <c r="H276" s="60"/>
      <c r="I276" s="60" t="s">
        <v>52</v>
      </c>
      <c r="J276" s="60" t="s">
        <v>93</v>
      </c>
      <c r="K276" s="60">
        <v>0.25779999999999997</v>
      </c>
      <c r="L276" s="28"/>
      <c r="M276" s="60">
        <v>41.72</v>
      </c>
      <c r="N276" s="70">
        <v>43325</v>
      </c>
      <c r="O276" s="70">
        <v>43388</v>
      </c>
      <c r="P276" s="61"/>
      <c r="R276" s="6"/>
      <c r="S276" s="6"/>
    </row>
    <row r="277" spans="1:19" ht="12">
      <c r="B277" s="60"/>
      <c r="C277" s="58"/>
      <c r="D277" s="59"/>
      <c r="E277" s="59"/>
      <c r="F277" s="59"/>
      <c r="G277" s="60"/>
      <c r="H277" s="60"/>
      <c r="I277" s="60" t="s">
        <v>52</v>
      </c>
      <c r="J277" s="60" t="s">
        <v>91</v>
      </c>
      <c r="K277" s="60">
        <v>0.32100000000000001</v>
      </c>
      <c r="L277" s="28">
        <f>SUM(K274:K277)</f>
        <v>1</v>
      </c>
      <c r="M277" s="60">
        <v>51.940000000000005</v>
      </c>
      <c r="N277" s="70">
        <v>43325</v>
      </c>
      <c r="O277" s="70">
        <v>43388</v>
      </c>
      <c r="P277" s="61" t="s">
        <v>1153</v>
      </c>
      <c r="R277" s="6"/>
      <c r="S277" s="6"/>
    </row>
    <row r="278" spans="1:19" ht="12">
      <c r="A278" s="7">
        <v>99</v>
      </c>
      <c r="B278" s="60" t="s">
        <v>791</v>
      </c>
      <c r="C278" s="58" t="s">
        <v>911</v>
      </c>
      <c r="D278" s="59" t="s">
        <v>790</v>
      </c>
      <c r="E278" s="59" t="s">
        <v>789</v>
      </c>
      <c r="F278" s="59" t="s">
        <v>1160</v>
      </c>
      <c r="G278" s="60">
        <v>31010</v>
      </c>
      <c r="H278" s="60" t="s">
        <v>46</v>
      </c>
      <c r="I278" s="60" t="s">
        <v>52</v>
      </c>
      <c r="J278" s="60" t="s">
        <v>95</v>
      </c>
      <c r="K278" s="60">
        <v>0.86699999999999999</v>
      </c>
      <c r="L278" s="28">
        <f>K278</f>
        <v>0.86699999999999999</v>
      </c>
      <c r="M278" s="60">
        <v>187.25</v>
      </c>
      <c r="N278" s="70">
        <v>43325</v>
      </c>
      <c r="O278" s="70">
        <v>43388</v>
      </c>
      <c r="P278" s="61" t="s">
        <v>1153</v>
      </c>
      <c r="R278" s="6"/>
      <c r="S278" s="6"/>
    </row>
    <row r="279" spans="1:19" ht="12">
      <c r="A279" s="7">
        <v>100</v>
      </c>
      <c r="B279" s="60" t="s">
        <v>788</v>
      </c>
      <c r="C279" s="58" t="s">
        <v>912</v>
      </c>
      <c r="D279" s="59" t="s">
        <v>787</v>
      </c>
      <c r="E279" s="59" t="s">
        <v>786</v>
      </c>
      <c r="F279" s="59" t="s">
        <v>51</v>
      </c>
      <c r="G279" s="60">
        <v>31029</v>
      </c>
      <c r="H279" s="60" t="s">
        <v>46</v>
      </c>
      <c r="I279" s="60" t="s">
        <v>52</v>
      </c>
      <c r="J279" s="60" t="s">
        <v>96</v>
      </c>
      <c r="K279" s="60">
        <v>1.0900000000000001</v>
      </c>
      <c r="L279" s="28">
        <f>K279</f>
        <v>1.0900000000000001</v>
      </c>
      <c r="M279" s="60">
        <v>175.78</v>
      </c>
      <c r="N279" s="70">
        <v>43325</v>
      </c>
      <c r="O279" s="70">
        <v>43388</v>
      </c>
      <c r="P279" s="61" t="s">
        <v>1153</v>
      </c>
      <c r="R279" s="6"/>
      <c r="S279" s="6"/>
    </row>
    <row r="280" spans="1:19" ht="12">
      <c r="A280" s="7">
        <v>101</v>
      </c>
      <c r="B280" s="60" t="s">
        <v>785</v>
      </c>
      <c r="C280" s="58" t="s">
        <v>913</v>
      </c>
      <c r="D280" s="59" t="s">
        <v>784</v>
      </c>
      <c r="E280" s="59" t="s">
        <v>783</v>
      </c>
      <c r="F280" s="59" t="s">
        <v>1165</v>
      </c>
      <c r="G280" s="60">
        <v>31020</v>
      </c>
      <c r="H280" s="60" t="s">
        <v>46</v>
      </c>
      <c r="I280" s="60" t="s">
        <v>52</v>
      </c>
      <c r="J280" s="60" t="s">
        <v>95</v>
      </c>
      <c r="K280" s="60">
        <v>0.622</v>
      </c>
      <c r="L280" s="28"/>
      <c r="M280" s="60">
        <v>134.33000000000001</v>
      </c>
      <c r="N280" s="70">
        <v>43325</v>
      </c>
      <c r="O280" s="70">
        <v>43388</v>
      </c>
      <c r="P280" s="61"/>
      <c r="R280" s="6"/>
      <c r="S280" s="6"/>
    </row>
    <row r="281" spans="1:19" ht="12">
      <c r="B281" s="60"/>
      <c r="C281" s="58"/>
      <c r="D281" s="59"/>
      <c r="E281" s="59"/>
      <c r="F281" s="59"/>
      <c r="G281" s="60"/>
      <c r="H281" s="60"/>
      <c r="I281" s="60" t="s">
        <v>52</v>
      </c>
      <c r="J281" s="60" t="s">
        <v>93</v>
      </c>
      <c r="K281" s="60">
        <v>0.3453</v>
      </c>
      <c r="L281" s="28">
        <f>SUM(K280:K281)</f>
        <v>0.96730000000000005</v>
      </c>
      <c r="M281" s="60">
        <v>55.93</v>
      </c>
      <c r="N281" s="70">
        <v>43325</v>
      </c>
      <c r="O281" s="70">
        <v>43388</v>
      </c>
      <c r="P281" s="61" t="s">
        <v>1153</v>
      </c>
      <c r="R281" s="6"/>
      <c r="S281" s="6"/>
    </row>
    <row r="282" spans="1:19" ht="12">
      <c r="A282" s="7">
        <v>102</v>
      </c>
      <c r="B282" s="60" t="s">
        <v>782</v>
      </c>
      <c r="C282" s="58" t="s">
        <v>914</v>
      </c>
      <c r="D282" s="59" t="s">
        <v>781</v>
      </c>
      <c r="E282" s="59" t="s">
        <v>780</v>
      </c>
      <c r="F282" s="59" t="s">
        <v>103</v>
      </c>
      <c r="G282" s="60">
        <v>31015</v>
      </c>
      <c r="H282" s="60" t="s">
        <v>46</v>
      </c>
      <c r="I282" s="60" t="s">
        <v>52</v>
      </c>
      <c r="J282" s="60" t="s">
        <v>96</v>
      </c>
      <c r="K282" s="60">
        <v>2.8801999999999999</v>
      </c>
      <c r="L282" s="28"/>
      <c r="M282" s="60">
        <v>459.02</v>
      </c>
      <c r="N282" s="70">
        <v>43325</v>
      </c>
      <c r="O282" s="70">
        <v>43388</v>
      </c>
      <c r="P282" s="61"/>
      <c r="R282" s="6"/>
      <c r="S282" s="6"/>
    </row>
    <row r="283" spans="1:19" ht="12">
      <c r="B283" s="60"/>
      <c r="C283" s="58"/>
      <c r="D283" s="59"/>
      <c r="E283" s="59"/>
      <c r="F283" s="59"/>
      <c r="G283" s="60"/>
      <c r="H283" s="60"/>
      <c r="I283" s="60" t="s">
        <v>52</v>
      </c>
      <c r="J283" s="60" t="s">
        <v>95</v>
      </c>
      <c r="K283" s="60">
        <v>0.31</v>
      </c>
      <c r="L283" s="28">
        <f>SUM(K282:K283)</f>
        <v>3.1901999999999999</v>
      </c>
      <c r="M283" s="60">
        <v>66.959999999999994</v>
      </c>
      <c r="N283" s="70">
        <v>43325</v>
      </c>
      <c r="O283" s="70">
        <v>43388</v>
      </c>
      <c r="P283" s="61" t="s">
        <v>1153</v>
      </c>
      <c r="R283" s="6"/>
      <c r="S283" s="6"/>
    </row>
    <row r="284" spans="1:19" ht="22.8">
      <c r="A284" s="7">
        <v>103</v>
      </c>
      <c r="B284" s="60" t="s">
        <v>779</v>
      </c>
      <c r="C284" s="58" t="s">
        <v>915</v>
      </c>
      <c r="D284" s="59" t="s">
        <v>778</v>
      </c>
      <c r="E284" s="59" t="s">
        <v>777</v>
      </c>
      <c r="F284" s="59" t="s">
        <v>1168</v>
      </c>
      <c r="G284" s="60">
        <v>31020</v>
      </c>
      <c r="H284" s="60" t="s">
        <v>46</v>
      </c>
      <c r="I284" s="60" t="s">
        <v>52</v>
      </c>
      <c r="J284" s="60" t="s">
        <v>96</v>
      </c>
      <c r="K284" s="60">
        <v>10.7744</v>
      </c>
      <c r="L284" s="28">
        <f>SUM(K284)</f>
        <v>10.7744</v>
      </c>
      <c r="M284" s="60">
        <v>1737.15</v>
      </c>
      <c r="N284" s="70">
        <v>43325</v>
      </c>
      <c r="O284" s="70">
        <v>43388</v>
      </c>
      <c r="P284" s="61" t="s">
        <v>1153</v>
      </c>
      <c r="R284" s="6"/>
      <c r="S284" s="6"/>
    </row>
    <row r="285" spans="1:19" ht="12">
      <c r="A285" s="7">
        <v>104</v>
      </c>
      <c r="B285" s="60" t="s">
        <v>775</v>
      </c>
      <c r="C285" s="58" t="s">
        <v>916</v>
      </c>
      <c r="D285" s="59" t="s">
        <v>774</v>
      </c>
      <c r="E285" s="59" t="s">
        <v>773</v>
      </c>
      <c r="F285" s="59" t="s">
        <v>1160</v>
      </c>
      <c r="G285" s="60">
        <v>31010</v>
      </c>
      <c r="H285" s="60" t="s">
        <v>46</v>
      </c>
      <c r="I285" s="60" t="s">
        <v>52</v>
      </c>
      <c r="J285" s="60" t="s">
        <v>95</v>
      </c>
      <c r="K285" s="60">
        <v>0.88</v>
      </c>
      <c r="L285" s="28">
        <f>SUM(K285)</f>
        <v>0.88</v>
      </c>
      <c r="M285" s="60">
        <v>190.08</v>
      </c>
      <c r="N285" s="70">
        <v>43325</v>
      </c>
      <c r="O285" s="70">
        <v>43388</v>
      </c>
      <c r="P285" s="61" t="s">
        <v>1153</v>
      </c>
      <c r="R285" s="6"/>
      <c r="S285" s="6"/>
    </row>
    <row r="286" spans="1:19" ht="12">
      <c r="A286" s="7">
        <v>105</v>
      </c>
      <c r="B286" s="60" t="s">
        <v>772</v>
      </c>
      <c r="C286" s="58" t="s">
        <v>917</v>
      </c>
      <c r="D286" s="59" t="s">
        <v>771</v>
      </c>
      <c r="E286" s="59" t="s">
        <v>770</v>
      </c>
      <c r="F286" s="59" t="s">
        <v>1160</v>
      </c>
      <c r="G286" s="60">
        <v>31010</v>
      </c>
      <c r="H286" s="60" t="s">
        <v>46</v>
      </c>
      <c r="I286" s="60" t="s">
        <v>52</v>
      </c>
      <c r="J286" s="60" t="s">
        <v>95</v>
      </c>
      <c r="K286" s="60">
        <v>0.95950000000000002</v>
      </c>
      <c r="L286" s="28">
        <f>SUM(K286)</f>
        <v>0.95950000000000002</v>
      </c>
      <c r="M286" s="60">
        <v>207.22</v>
      </c>
      <c r="N286" s="70">
        <v>43325</v>
      </c>
      <c r="O286" s="70">
        <v>43388</v>
      </c>
      <c r="P286" s="61" t="s">
        <v>1153</v>
      </c>
      <c r="R286" s="6"/>
      <c r="S286" s="6"/>
    </row>
    <row r="287" spans="1:19" ht="22.8">
      <c r="A287" s="7">
        <v>106</v>
      </c>
      <c r="B287" s="60" t="s">
        <v>769</v>
      </c>
      <c r="C287" s="58" t="s">
        <v>918</v>
      </c>
      <c r="D287" s="59" t="s">
        <v>768</v>
      </c>
      <c r="E287" s="59" t="s">
        <v>767</v>
      </c>
      <c r="F287" s="59" t="s">
        <v>102</v>
      </c>
      <c r="G287" s="60">
        <v>31020</v>
      </c>
      <c r="H287" s="60" t="s">
        <v>46</v>
      </c>
      <c r="I287" s="60" t="s">
        <v>52</v>
      </c>
      <c r="J287" s="60" t="s">
        <v>96</v>
      </c>
      <c r="K287" s="60">
        <v>3.0177</v>
      </c>
      <c r="L287" s="28">
        <f>K287</f>
        <v>3.0177</v>
      </c>
      <c r="M287" s="60">
        <v>486.71000000000004</v>
      </c>
      <c r="N287" s="70">
        <v>43325</v>
      </c>
      <c r="O287" s="70">
        <v>43388</v>
      </c>
      <c r="P287" s="61" t="s">
        <v>1153</v>
      </c>
      <c r="R287" s="6"/>
      <c r="S287" s="6"/>
    </row>
    <row r="288" spans="1:19" ht="12">
      <c r="A288" s="7">
        <v>107</v>
      </c>
      <c r="B288" s="60" t="s">
        <v>766</v>
      </c>
      <c r="C288" s="58" t="s">
        <v>919</v>
      </c>
      <c r="D288" s="59" t="s">
        <v>765</v>
      </c>
      <c r="E288" s="59" t="s">
        <v>764</v>
      </c>
      <c r="F288" s="59" t="s">
        <v>103</v>
      </c>
      <c r="G288" s="60">
        <v>31015</v>
      </c>
      <c r="H288" s="60" t="s">
        <v>46</v>
      </c>
      <c r="I288" s="60" t="s">
        <v>52</v>
      </c>
      <c r="J288" s="60" t="s">
        <v>97</v>
      </c>
      <c r="K288" s="60">
        <v>7.0000000000000007E-2</v>
      </c>
      <c r="L288" s="28"/>
      <c r="M288" s="60">
        <v>17.5</v>
      </c>
      <c r="N288" s="70">
        <v>43325</v>
      </c>
      <c r="O288" s="70">
        <v>43388</v>
      </c>
      <c r="P288" s="61"/>
      <c r="R288" s="6"/>
      <c r="S288" s="6"/>
    </row>
    <row r="289" spans="1:19" ht="12">
      <c r="B289" s="60"/>
      <c r="C289" s="58"/>
      <c r="D289" s="59"/>
      <c r="E289" s="59"/>
      <c r="F289" s="59"/>
      <c r="G289" s="60"/>
      <c r="H289" s="60"/>
      <c r="I289" s="60" t="s">
        <v>52</v>
      </c>
      <c r="J289" s="60" t="s">
        <v>96</v>
      </c>
      <c r="K289" s="60">
        <v>5.3677000000000001</v>
      </c>
      <c r="L289" s="28"/>
      <c r="M289" s="60">
        <v>869.39</v>
      </c>
      <c r="N289" s="70">
        <v>43325</v>
      </c>
      <c r="O289" s="70">
        <v>43388</v>
      </c>
      <c r="P289" s="61"/>
      <c r="R289" s="6"/>
      <c r="S289" s="6"/>
    </row>
    <row r="290" spans="1:19" ht="12">
      <c r="B290" s="60"/>
      <c r="C290" s="58"/>
      <c r="D290" s="59"/>
      <c r="E290" s="59"/>
      <c r="F290" s="59"/>
      <c r="G290" s="60"/>
      <c r="H290" s="60"/>
      <c r="I290" s="60" t="s">
        <v>52</v>
      </c>
      <c r="J290" s="60" t="s">
        <v>95</v>
      </c>
      <c r="K290" s="60">
        <v>0.16500000000000001</v>
      </c>
      <c r="L290" s="28">
        <f>SUM(K288:K290)</f>
        <v>5.6027000000000005</v>
      </c>
      <c r="M290" s="60">
        <v>35.64</v>
      </c>
      <c r="N290" s="70">
        <v>43325</v>
      </c>
      <c r="O290" s="70">
        <v>43388</v>
      </c>
      <c r="P290" s="61" t="s">
        <v>1153</v>
      </c>
      <c r="R290" s="6"/>
      <c r="S290" s="6"/>
    </row>
    <row r="291" spans="1:19" ht="22.8">
      <c r="A291" s="7">
        <v>108</v>
      </c>
      <c r="B291" s="60" t="s">
        <v>763</v>
      </c>
      <c r="C291" s="58" t="s">
        <v>920</v>
      </c>
      <c r="D291" s="59" t="s">
        <v>762</v>
      </c>
      <c r="E291" s="59" t="s">
        <v>761</v>
      </c>
      <c r="F291" s="59" t="s">
        <v>102</v>
      </c>
      <c r="G291" s="60">
        <v>31020</v>
      </c>
      <c r="H291" s="60" t="s">
        <v>46</v>
      </c>
      <c r="I291" s="60" t="s">
        <v>52</v>
      </c>
      <c r="J291" s="60" t="s">
        <v>100</v>
      </c>
      <c r="K291" s="60">
        <v>0.91600000000000004</v>
      </c>
      <c r="L291" s="28"/>
      <c r="M291" s="60">
        <v>142.88999999999999</v>
      </c>
      <c r="N291" s="70">
        <v>43325</v>
      </c>
      <c r="O291" s="70">
        <v>43388</v>
      </c>
      <c r="P291" s="61"/>
      <c r="R291" s="6"/>
      <c r="S291" s="6"/>
    </row>
    <row r="292" spans="1:19" ht="12">
      <c r="B292" s="60"/>
      <c r="C292" s="58"/>
      <c r="D292" s="59"/>
      <c r="E292" s="59"/>
      <c r="F292" s="59"/>
      <c r="G292" s="60"/>
      <c r="H292" s="60"/>
      <c r="I292" s="60" t="s">
        <v>52</v>
      </c>
      <c r="J292" s="60" t="s">
        <v>96</v>
      </c>
      <c r="K292" s="60">
        <v>1.4200999999999999</v>
      </c>
      <c r="L292" s="28">
        <f>SUM(K291:K292)</f>
        <v>2.3361000000000001</v>
      </c>
      <c r="M292" s="60">
        <v>138</v>
      </c>
      <c r="N292" s="70">
        <v>43325</v>
      </c>
      <c r="O292" s="70">
        <v>43388</v>
      </c>
      <c r="P292" s="61" t="s">
        <v>1153</v>
      </c>
      <c r="R292" s="6"/>
      <c r="S292" s="6"/>
    </row>
    <row r="293" spans="1:19" ht="12">
      <c r="A293" s="7">
        <v>109</v>
      </c>
      <c r="B293" s="60" t="s">
        <v>760</v>
      </c>
      <c r="C293" s="58" t="s">
        <v>921</v>
      </c>
      <c r="D293" s="59" t="s">
        <v>759</v>
      </c>
      <c r="E293" s="59" t="s">
        <v>758</v>
      </c>
      <c r="F293" s="59" t="s">
        <v>103</v>
      </c>
      <c r="G293" s="60">
        <v>31015</v>
      </c>
      <c r="H293" s="60" t="s">
        <v>46</v>
      </c>
      <c r="I293" s="60" t="s">
        <v>52</v>
      </c>
      <c r="J293" s="60" t="s">
        <v>96</v>
      </c>
      <c r="K293" s="60">
        <v>1.4990000000000001</v>
      </c>
      <c r="L293" s="28">
        <f>SUM(K293)</f>
        <v>1.4990000000000001</v>
      </c>
      <c r="M293" s="60">
        <v>242.79</v>
      </c>
      <c r="N293" s="70">
        <v>43325</v>
      </c>
      <c r="O293" s="70">
        <v>43388</v>
      </c>
      <c r="P293" s="61" t="s">
        <v>1153</v>
      </c>
      <c r="R293" s="6"/>
      <c r="S293" s="6"/>
    </row>
    <row r="294" spans="1:19" ht="12">
      <c r="A294" s="7">
        <v>110</v>
      </c>
      <c r="B294" s="60" t="s">
        <v>757</v>
      </c>
      <c r="C294" s="58" t="s">
        <v>922</v>
      </c>
      <c r="D294" s="59" t="s">
        <v>756</v>
      </c>
      <c r="E294" s="59" t="s">
        <v>755</v>
      </c>
      <c r="F294" s="59" t="s">
        <v>1160</v>
      </c>
      <c r="G294" s="60">
        <v>31010</v>
      </c>
      <c r="H294" s="60" t="s">
        <v>46</v>
      </c>
      <c r="I294" s="60" t="s">
        <v>52</v>
      </c>
      <c r="J294" s="60" t="s">
        <v>95</v>
      </c>
      <c r="K294" s="60">
        <v>2.2040000000000002</v>
      </c>
      <c r="L294" s="28">
        <f>SUM(K294)</f>
        <v>2.2040000000000002</v>
      </c>
      <c r="M294" s="60">
        <v>476.06000000000006</v>
      </c>
      <c r="N294" s="70">
        <v>43325</v>
      </c>
      <c r="O294" s="70">
        <v>43388</v>
      </c>
      <c r="P294" s="61" t="s">
        <v>1153</v>
      </c>
      <c r="R294" s="6"/>
      <c r="S294" s="6"/>
    </row>
    <row r="295" spans="1:19" ht="12">
      <c r="A295" s="7">
        <v>111</v>
      </c>
      <c r="B295" s="60" t="s">
        <v>754</v>
      </c>
      <c r="C295" s="58" t="s">
        <v>923</v>
      </c>
      <c r="D295" s="59" t="s">
        <v>753</v>
      </c>
      <c r="E295" s="59" t="s">
        <v>752</v>
      </c>
      <c r="F295" s="59" t="s">
        <v>1168</v>
      </c>
      <c r="G295" s="60">
        <v>31020</v>
      </c>
      <c r="H295" s="60" t="s">
        <v>46</v>
      </c>
      <c r="I295" s="60" t="s">
        <v>52</v>
      </c>
      <c r="J295" s="60" t="s">
        <v>96</v>
      </c>
      <c r="K295" s="60">
        <v>0.88290000000000002</v>
      </c>
      <c r="L295" s="28"/>
      <c r="M295" s="60">
        <v>142.97</v>
      </c>
      <c r="N295" s="70">
        <v>43325</v>
      </c>
      <c r="O295" s="70">
        <v>43388</v>
      </c>
      <c r="P295" s="61"/>
      <c r="R295" s="6"/>
      <c r="S295" s="6"/>
    </row>
    <row r="296" spans="1:19" ht="12">
      <c r="B296" s="60"/>
      <c r="C296" s="58"/>
      <c r="D296" s="59"/>
      <c r="E296" s="59"/>
      <c r="F296" s="59"/>
      <c r="G296" s="60"/>
      <c r="H296" s="60"/>
      <c r="I296" s="60" t="s">
        <v>52</v>
      </c>
      <c r="J296" s="60" t="s">
        <v>91</v>
      </c>
      <c r="K296" s="60">
        <v>1.4470000000000001</v>
      </c>
      <c r="L296" s="28">
        <f>SUM(K295:K296)</f>
        <v>2.3299000000000003</v>
      </c>
      <c r="M296" s="60">
        <v>234.35999999999999</v>
      </c>
      <c r="N296" s="70">
        <v>43325</v>
      </c>
      <c r="O296" s="70">
        <v>43388</v>
      </c>
      <c r="P296" s="61" t="s">
        <v>1153</v>
      </c>
      <c r="R296" s="6"/>
      <c r="S296" s="6"/>
    </row>
    <row r="297" spans="1:19" ht="12">
      <c r="A297" s="7">
        <v>112</v>
      </c>
      <c r="B297" s="60" t="s">
        <v>751</v>
      </c>
      <c r="C297" s="58" t="s">
        <v>924</v>
      </c>
      <c r="D297" s="59" t="s">
        <v>750</v>
      </c>
      <c r="E297" s="59" t="s">
        <v>749</v>
      </c>
      <c r="F297" s="59" t="s">
        <v>103</v>
      </c>
      <c r="G297" s="60">
        <v>31015</v>
      </c>
      <c r="H297" s="60" t="s">
        <v>46</v>
      </c>
      <c r="I297" s="60" t="s">
        <v>52</v>
      </c>
      <c r="J297" s="60" t="s">
        <v>96</v>
      </c>
      <c r="K297" s="60">
        <v>0.23</v>
      </c>
      <c r="L297" s="28"/>
      <c r="M297" s="60">
        <v>37.26</v>
      </c>
      <c r="N297" s="70">
        <v>43325</v>
      </c>
      <c r="O297" s="70">
        <v>43388</v>
      </c>
      <c r="P297" s="61"/>
      <c r="R297" s="6"/>
      <c r="S297" s="6"/>
    </row>
    <row r="298" spans="1:19" ht="12">
      <c r="B298" s="60"/>
      <c r="C298" s="58"/>
      <c r="D298" s="59"/>
      <c r="E298" s="59"/>
      <c r="F298" s="59"/>
      <c r="G298" s="60"/>
      <c r="H298" s="60"/>
      <c r="I298" s="60" t="s">
        <v>52</v>
      </c>
      <c r="J298" s="60" t="s">
        <v>91</v>
      </c>
      <c r="K298" s="60">
        <v>1.59</v>
      </c>
      <c r="L298" s="28">
        <f>SUM(K297:K298)</f>
        <v>1.82</v>
      </c>
      <c r="M298" s="60">
        <v>257.58</v>
      </c>
      <c r="N298" s="70">
        <v>43325</v>
      </c>
      <c r="O298" s="70">
        <v>43388</v>
      </c>
      <c r="P298" s="61" t="s">
        <v>1153</v>
      </c>
      <c r="R298" s="6"/>
      <c r="S298" s="6"/>
    </row>
    <row r="299" spans="1:19" ht="12">
      <c r="A299" s="7">
        <v>113</v>
      </c>
      <c r="B299" s="60" t="s">
        <v>747</v>
      </c>
      <c r="C299" s="58" t="s">
        <v>925</v>
      </c>
      <c r="D299" s="59" t="s">
        <v>746</v>
      </c>
      <c r="E299" s="59" t="s">
        <v>745</v>
      </c>
      <c r="F299" s="59" t="s">
        <v>1160</v>
      </c>
      <c r="G299" s="60">
        <v>31010</v>
      </c>
      <c r="H299" s="60" t="s">
        <v>46</v>
      </c>
      <c r="I299" s="60" t="s">
        <v>52</v>
      </c>
      <c r="J299" s="60" t="s">
        <v>748</v>
      </c>
      <c r="K299" s="60">
        <v>0.13300000000000001</v>
      </c>
      <c r="L299" s="28"/>
      <c r="M299" s="60">
        <v>25.27</v>
      </c>
      <c r="N299" s="70">
        <v>43325</v>
      </c>
      <c r="O299" s="70">
        <v>43388</v>
      </c>
      <c r="P299" s="61"/>
      <c r="R299" s="6"/>
      <c r="S299" s="6"/>
    </row>
    <row r="300" spans="1:19" ht="12">
      <c r="B300" s="60"/>
      <c r="C300" s="58"/>
      <c r="D300" s="59"/>
      <c r="E300" s="59"/>
      <c r="F300" s="59"/>
      <c r="G300" s="60"/>
      <c r="H300" s="60"/>
      <c r="I300" s="60" t="s">
        <v>52</v>
      </c>
      <c r="J300" s="60" t="s">
        <v>95</v>
      </c>
      <c r="K300" s="60">
        <v>0.94350000000000001</v>
      </c>
      <c r="L300" s="28">
        <f>SUM(K299:K300)</f>
        <v>1.0765</v>
      </c>
      <c r="M300" s="60">
        <v>203.74</v>
      </c>
      <c r="N300" s="70">
        <v>43325</v>
      </c>
      <c r="O300" s="70">
        <v>43388</v>
      </c>
      <c r="P300" s="61" t="s">
        <v>1153</v>
      </c>
      <c r="R300" s="6"/>
      <c r="S300" s="6"/>
    </row>
    <row r="301" spans="1:19" ht="12">
      <c r="A301" s="7">
        <v>114</v>
      </c>
      <c r="B301" s="60" t="s">
        <v>744</v>
      </c>
      <c r="C301" s="58" t="s">
        <v>926</v>
      </c>
      <c r="D301" s="59" t="s">
        <v>743</v>
      </c>
      <c r="E301" s="59" t="s">
        <v>742</v>
      </c>
      <c r="F301" s="59" t="s">
        <v>1156</v>
      </c>
      <c r="G301" s="60">
        <v>31026</v>
      </c>
      <c r="H301" s="60" t="s">
        <v>46</v>
      </c>
      <c r="I301" s="60" t="s">
        <v>52</v>
      </c>
      <c r="J301" s="60" t="s">
        <v>153</v>
      </c>
      <c r="K301" s="60">
        <v>0.26050000000000001</v>
      </c>
      <c r="L301" s="28"/>
      <c r="M301" s="60">
        <f>38.87+22.68</f>
        <v>61.55</v>
      </c>
      <c r="N301" s="70">
        <v>43325</v>
      </c>
      <c r="O301" s="70">
        <v>43388</v>
      </c>
      <c r="P301" s="61"/>
      <c r="R301" s="6"/>
      <c r="S301" s="6"/>
    </row>
    <row r="302" spans="1:19" ht="12">
      <c r="B302" s="60"/>
      <c r="C302" s="58"/>
      <c r="D302" s="59"/>
      <c r="E302" s="59"/>
      <c r="F302" s="59"/>
      <c r="G302" s="60"/>
      <c r="H302" s="60"/>
      <c r="I302" s="60" t="s">
        <v>52</v>
      </c>
      <c r="J302" s="60" t="s">
        <v>152</v>
      </c>
      <c r="K302" s="60">
        <v>0.17050000000000001</v>
      </c>
      <c r="L302" s="28"/>
      <c r="M302" s="60">
        <v>42.62</v>
      </c>
      <c r="N302" s="70">
        <v>43325</v>
      </c>
      <c r="O302" s="70">
        <v>43388</v>
      </c>
      <c r="P302" s="61"/>
      <c r="R302" s="6"/>
      <c r="S302" s="6"/>
    </row>
    <row r="303" spans="1:19" ht="12">
      <c r="B303" s="60"/>
      <c r="C303" s="58"/>
      <c r="D303" s="59"/>
      <c r="E303" s="59"/>
      <c r="F303" s="59"/>
      <c r="G303" s="60"/>
      <c r="H303" s="60"/>
      <c r="I303" s="60" t="s">
        <v>52</v>
      </c>
      <c r="J303" s="60" t="s">
        <v>97</v>
      </c>
      <c r="K303" s="60">
        <v>0.12</v>
      </c>
      <c r="L303" s="28"/>
      <c r="M303" s="60">
        <v>30</v>
      </c>
      <c r="N303" s="70">
        <v>43325</v>
      </c>
      <c r="O303" s="70">
        <v>43388</v>
      </c>
      <c r="P303" s="61"/>
      <c r="R303" s="6"/>
      <c r="S303" s="6"/>
    </row>
    <row r="304" spans="1:19" ht="12">
      <c r="B304" s="60"/>
      <c r="C304" s="58"/>
      <c r="D304" s="59"/>
      <c r="E304" s="59"/>
      <c r="F304" s="59"/>
      <c r="G304" s="60"/>
      <c r="H304" s="60"/>
      <c r="I304" s="60" t="s">
        <v>52</v>
      </c>
      <c r="J304" s="60" t="s">
        <v>95</v>
      </c>
      <c r="K304" s="60">
        <v>1.0147999999999999</v>
      </c>
      <c r="L304" s="28">
        <f>SUM(K301:K304)</f>
        <v>1.5657999999999999</v>
      </c>
      <c r="M304" s="60">
        <v>219.16</v>
      </c>
      <c r="N304" s="70">
        <v>43325</v>
      </c>
      <c r="O304" s="70">
        <v>43388</v>
      </c>
      <c r="P304" s="61" t="s">
        <v>1153</v>
      </c>
      <c r="R304" s="6"/>
      <c r="S304" s="6"/>
    </row>
    <row r="305" spans="1:19" ht="12">
      <c r="A305" s="7">
        <v>115</v>
      </c>
      <c r="B305" s="60" t="s">
        <v>741</v>
      </c>
      <c r="C305" s="58" t="s">
        <v>927</v>
      </c>
      <c r="D305" s="59" t="s">
        <v>740</v>
      </c>
      <c r="E305" s="59" t="s">
        <v>739</v>
      </c>
      <c r="F305" s="59" t="s">
        <v>103</v>
      </c>
      <c r="G305" s="60">
        <v>31015</v>
      </c>
      <c r="H305" s="60" t="s">
        <v>46</v>
      </c>
      <c r="I305" s="60" t="s">
        <v>52</v>
      </c>
      <c r="J305" s="60" t="s">
        <v>96</v>
      </c>
      <c r="K305" s="60">
        <v>0.54759999999999998</v>
      </c>
      <c r="L305" s="28">
        <f>SUM(K305)</f>
        <v>0.54759999999999998</v>
      </c>
      <c r="M305" s="60">
        <v>88.67</v>
      </c>
      <c r="N305" s="70">
        <v>43325</v>
      </c>
      <c r="O305" s="70">
        <v>43388</v>
      </c>
      <c r="P305" s="61" t="s">
        <v>1153</v>
      </c>
      <c r="R305" s="6"/>
      <c r="S305" s="6"/>
    </row>
    <row r="306" spans="1:19" ht="12">
      <c r="A306" s="7">
        <v>116</v>
      </c>
      <c r="B306" s="60" t="s">
        <v>738</v>
      </c>
      <c r="C306" s="58" t="s">
        <v>928</v>
      </c>
      <c r="D306" s="59" t="s">
        <v>737</v>
      </c>
      <c r="E306" s="59" t="s">
        <v>736</v>
      </c>
      <c r="F306" s="59" t="s">
        <v>51</v>
      </c>
      <c r="G306" s="60">
        <v>31029</v>
      </c>
      <c r="H306" s="60" t="s">
        <v>46</v>
      </c>
      <c r="I306" s="60" t="s">
        <v>52</v>
      </c>
      <c r="J306" s="60" t="s">
        <v>97</v>
      </c>
      <c r="K306" s="60">
        <v>0.22</v>
      </c>
      <c r="L306" s="28"/>
      <c r="M306" s="60">
        <v>54.99</v>
      </c>
      <c r="N306" s="70">
        <v>43325</v>
      </c>
      <c r="O306" s="70">
        <v>43388</v>
      </c>
      <c r="P306" s="61"/>
      <c r="R306" s="6"/>
      <c r="S306" s="6"/>
    </row>
    <row r="307" spans="1:19" ht="12">
      <c r="B307" s="60"/>
      <c r="C307" s="58"/>
      <c r="D307" s="59"/>
      <c r="E307" s="59"/>
      <c r="F307" s="59"/>
      <c r="G307" s="60"/>
      <c r="H307" s="60"/>
      <c r="I307" s="60" t="s">
        <v>52</v>
      </c>
      <c r="J307" s="60" t="s">
        <v>95</v>
      </c>
      <c r="K307" s="60">
        <v>2.9740000000000002</v>
      </c>
      <c r="L307" s="28"/>
      <c r="M307" s="60">
        <v>642.31999999999994</v>
      </c>
      <c r="N307" s="70">
        <v>43325</v>
      </c>
      <c r="O307" s="70">
        <v>43388</v>
      </c>
      <c r="P307" s="61"/>
      <c r="R307" s="6"/>
      <c r="S307" s="6"/>
    </row>
    <row r="308" spans="1:19" ht="12">
      <c r="B308" s="60"/>
      <c r="C308" s="58"/>
      <c r="D308" s="59"/>
      <c r="E308" s="59"/>
      <c r="F308" s="59"/>
      <c r="G308" s="60"/>
      <c r="H308" s="60"/>
      <c r="I308" s="60" t="s">
        <v>52</v>
      </c>
      <c r="J308" s="60" t="s">
        <v>93</v>
      </c>
      <c r="K308" s="60">
        <v>2.0476000000000001</v>
      </c>
      <c r="L308" s="28"/>
      <c r="M308" s="60">
        <v>331.67</v>
      </c>
      <c r="N308" s="70">
        <v>43325</v>
      </c>
      <c r="O308" s="70">
        <v>43388</v>
      </c>
      <c r="P308" s="61"/>
      <c r="R308" s="6"/>
      <c r="S308" s="6"/>
    </row>
    <row r="309" spans="1:19" ht="12">
      <c r="B309" s="60"/>
      <c r="C309" s="58"/>
      <c r="D309" s="59"/>
      <c r="E309" s="59"/>
      <c r="F309" s="59"/>
      <c r="G309" s="60"/>
      <c r="H309" s="60"/>
      <c r="I309" s="60" t="s">
        <v>52</v>
      </c>
      <c r="J309" s="60" t="s">
        <v>91</v>
      </c>
      <c r="K309" s="60">
        <v>0.38</v>
      </c>
      <c r="L309" s="28">
        <f>SUM(K306:K309)</f>
        <v>5.6215999999999999</v>
      </c>
      <c r="M309" s="60">
        <v>61.559999999999995</v>
      </c>
      <c r="N309" s="70">
        <v>43325</v>
      </c>
      <c r="O309" s="70">
        <v>43388</v>
      </c>
      <c r="P309" s="61" t="s">
        <v>1153</v>
      </c>
      <c r="R309" s="6"/>
      <c r="S309" s="6"/>
    </row>
    <row r="310" spans="1:19" ht="12">
      <c r="A310" s="7">
        <v>117</v>
      </c>
      <c r="B310" s="60" t="s">
        <v>735</v>
      </c>
      <c r="C310" s="58" t="s">
        <v>929</v>
      </c>
      <c r="D310" s="59" t="s">
        <v>734</v>
      </c>
      <c r="E310" s="59" t="s">
        <v>733</v>
      </c>
      <c r="F310" s="59" t="s">
        <v>51</v>
      </c>
      <c r="G310" s="60">
        <v>31029</v>
      </c>
      <c r="H310" s="60" t="s">
        <v>46</v>
      </c>
      <c r="I310" s="60" t="s">
        <v>52</v>
      </c>
      <c r="J310" s="60" t="s">
        <v>96</v>
      </c>
      <c r="K310" s="60">
        <v>5.1479999999999997</v>
      </c>
      <c r="L310" s="28"/>
      <c r="M310" s="60">
        <v>833.8</v>
      </c>
      <c r="N310" s="70">
        <v>43325</v>
      </c>
      <c r="O310" s="70">
        <v>43388</v>
      </c>
      <c r="P310" s="61"/>
      <c r="R310" s="6"/>
      <c r="S310" s="6"/>
    </row>
    <row r="311" spans="1:19" ht="12">
      <c r="B311" s="60"/>
      <c r="C311" s="58"/>
      <c r="D311" s="59"/>
      <c r="E311" s="59"/>
      <c r="F311" s="59"/>
      <c r="G311" s="60"/>
      <c r="H311" s="60"/>
      <c r="I311" s="60" t="s">
        <v>52</v>
      </c>
      <c r="J311" s="60" t="s">
        <v>95</v>
      </c>
      <c r="K311" s="60">
        <v>0.85</v>
      </c>
      <c r="L311" s="28">
        <f>SUM(K310:K311)</f>
        <v>5.9979999999999993</v>
      </c>
      <c r="M311" s="60">
        <v>183.59</v>
      </c>
      <c r="N311" s="70">
        <v>43325</v>
      </c>
      <c r="O311" s="70">
        <v>43388</v>
      </c>
      <c r="P311" s="61" t="s">
        <v>1153</v>
      </c>
      <c r="R311" s="6"/>
      <c r="S311" s="6"/>
    </row>
    <row r="312" spans="1:19" ht="12">
      <c r="A312" s="7">
        <v>118</v>
      </c>
      <c r="B312" s="60" t="s">
        <v>732</v>
      </c>
      <c r="C312" s="58" t="s">
        <v>930</v>
      </c>
      <c r="D312" s="59" t="s">
        <v>731</v>
      </c>
      <c r="E312" s="59" t="s">
        <v>730</v>
      </c>
      <c r="F312" s="59" t="s">
        <v>1172</v>
      </c>
      <c r="G312" s="60">
        <v>31012</v>
      </c>
      <c r="H312" s="60" t="s">
        <v>46</v>
      </c>
      <c r="I312" s="60" t="s">
        <v>52</v>
      </c>
      <c r="J312" s="60" t="s">
        <v>95</v>
      </c>
      <c r="K312" s="60">
        <v>0.70699999999999996</v>
      </c>
      <c r="L312" s="28">
        <f>SUM(K312)</f>
        <v>0.70699999999999996</v>
      </c>
      <c r="M312" s="60">
        <v>152.67000000000002</v>
      </c>
      <c r="N312" s="70">
        <v>43325</v>
      </c>
      <c r="O312" s="70">
        <v>43388</v>
      </c>
      <c r="P312" s="61" t="s">
        <v>1153</v>
      </c>
      <c r="R312" s="6"/>
      <c r="S312" s="6"/>
    </row>
    <row r="313" spans="1:19" ht="12">
      <c r="A313" s="7">
        <v>119</v>
      </c>
      <c r="B313" s="60" t="s">
        <v>729</v>
      </c>
      <c r="C313" s="58" t="s">
        <v>931</v>
      </c>
      <c r="D313" s="59" t="s">
        <v>728</v>
      </c>
      <c r="E313" s="59" t="s">
        <v>727</v>
      </c>
      <c r="F313" s="59" t="s">
        <v>1165</v>
      </c>
      <c r="G313" s="60">
        <v>31020</v>
      </c>
      <c r="H313" s="60" t="s">
        <v>46</v>
      </c>
      <c r="I313" s="60" t="s">
        <v>52</v>
      </c>
      <c r="J313" s="60" t="s">
        <v>96</v>
      </c>
      <c r="K313" s="60">
        <v>5.4592999999999998</v>
      </c>
      <c r="L313" s="28">
        <f>SUM(K313)</f>
        <v>5.4592999999999998</v>
      </c>
      <c r="M313" s="60">
        <v>884.25</v>
      </c>
      <c r="N313" s="70">
        <v>43325</v>
      </c>
      <c r="O313" s="70">
        <v>43388</v>
      </c>
      <c r="P313" s="61" t="s">
        <v>1153</v>
      </c>
      <c r="R313" s="6"/>
      <c r="S313" s="6"/>
    </row>
    <row r="314" spans="1:19" ht="12">
      <c r="A314" s="7">
        <v>120</v>
      </c>
      <c r="B314" s="58" t="s">
        <v>932</v>
      </c>
      <c r="C314" s="58" t="s">
        <v>932</v>
      </c>
      <c r="D314" s="59" t="s">
        <v>726</v>
      </c>
      <c r="E314" s="59" t="s">
        <v>725</v>
      </c>
      <c r="F314" s="59" t="s">
        <v>1165</v>
      </c>
      <c r="G314" s="60">
        <v>31020</v>
      </c>
      <c r="H314" s="60" t="s">
        <v>46</v>
      </c>
      <c r="I314" s="60" t="s">
        <v>52</v>
      </c>
      <c r="J314" s="60" t="s">
        <v>95</v>
      </c>
      <c r="K314" s="60">
        <v>4.5660999999999996</v>
      </c>
      <c r="L314" s="28"/>
      <c r="M314" s="60">
        <v>886.47</v>
      </c>
      <c r="N314" s="70">
        <v>43325</v>
      </c>
      <c r="O314" s="70">
        <v>43388</v>
      </c>
      <c r="P314" s="61"/>
      <c r="R314" s="6"/>
      <c r="S314" s="6"/>
    </row>
    <row r="315" spans="1:19" ht="12">
      <c r="B315" s="60"/>
      <c r="C315" s="58"/>
      <c r="D315" s="59"/>
      <c r="E315" s="59"/>
      <c r="F315" s="59"/>
      <c r="G315" s="60"/>
      <c r="H315" s="60"/>
      <c r="I315" s="60" t="s">
        <v>52</v>
      </c>
      <c r="J315" s="60" t="s">
        <v>93</v>
      </c>
      <c r="K315" s="60">
        <v>1.1247</v>
      </c>
      <c r="L315" s="28">
        <f>SUM(K314:K315)</f>
        <v>5.6907999999999994</v>
      </c>
      <c r="M315" s="60">
        <v>182.14</v>
      </c>
      <c r="N315" s="70">
        <v>43325</v>
      </c>
      <c r="O315" s="70">
        <v>43388</v>
      </c>
      <c r="P315" s="61" t="s">
        <v>1153</v>
      </c>
      <c r="R315" s="6"/>
      <c r="S315" s="6"/>
    </row>
    <row r="316" spans="1:19" ht="12">
      <c r="A316" s="7">
        <v>121</v>
      </c>
      <c r="B316" s="60" t="s">
        <v>724</v>
      </c>
      <c r="C316" s="58" t="s">
        <v>933</v>
      </c>
      <c r="D316" s="59" t="s">
        <v>723</v>
      </c>
      <c r="E316" s="59" t="s">
        <v>722</v>
      </c>
      <c r="F316" s="59" t="s">
        <v>103</v>
      </c>
      <c r="G316" s="60">
        <v>31015</v>
      </c>
      <c r="H316" s="60" t="s">
        <v>46</v>
      </c>
      <c r="I316" s="60" t="s">
        <v>52</v>
      </c>
      <c r="J316" s="60" t="s">
        <v>96</v>
      </c>
      <c r="K316" s="60">
        <v>5.6303000000000001</v>
      </c>
      <c r="L316" s="28"/>
      <c r="M316" s="60">
        <v>862.69</v>
      </c>
      <c r="N316" s="70">
        <v>43325</v>
      </c>
      <c r="O316" s="70">
        <v>43388</v>
      </c>
      <c r="P316" s="61"/>
      <c r="R316" s="6"/>
      <c r="S316" s="6"/>
    </row>
    <row r="317" spans="1:19" ht="12">
      <c r="B317" s="60"/>
      <c r="C317" s="58"/>
      <c r="D317" s="59"/>
      <c r="E317" s="59"/>
      <c r="F317" s="59"/>
      <c r="G317" s="60"/>
      <c r="H317" s="60"/>
      <c r="I317" s="60" t="s">
        <v>52</v>
      </c>
      <c r="J317" s="60" t="s">
        <v>91</v>
      </c>
      <c r="K317" s="60">
        <v>0.49270000000000003</v>
      </c>
      <c r="L317" s="28">
        <f>SUM(K316:K317)</f>
        <v>6.1230000000000002</v>
      </c>
      <c r="M317" s="60">
        <v>79.81</v>
      </c>
      <c r="N317" s="70">
        <v>43325</v>
      </c>
      <c r="O317" s="70">
        <v>43388</v>
      </c>
      <c r="P317" s="61" t="s">
        <v>1153</v>
      </c>
      <c r="R317" s="6"/>
      <c r="S317" s="6"/>
    </row>
    <row r="318" spans="1:19" ht="22.8">
      <c r="A318" s="7">
        <v>122</v>
      </c>
      <c r="B318" s="60" t="s">
        <v>721</v>
      </c>
      <c r="C318" s="58" t="s">
        <v>934</v>
      </c>
      <c r="D318" s="59" t="s">
        <v>720</v>
      </c>
      <c r="E318" s="59" t="s">
        <v>719</v>
      </c>
      <c r="F318" s="59" t="s">
        <v>102</v>
      </c>
      <c r="G318" s="60">
        <v>31020</v>
      </c>
      <c r="H318" s="60" t="s">
        <v>46</v>
      </c>
      <c r="I318" s="60" t="s">
        <v>52</v>
      </c>
      <c r="J318" s="60" t="s">
        <v>153</v>
      </c>
      <c r="K318" s="60">
        <v>4.2500000000000003E-2</v>
      </c>
      <c r="L318" s="28"/>
      <c r="M318" s="60">
        <v>10.62</v>
      </c>
      <c r="N318" s="70">
        <v>43325</v>
      </c>
      <c r="O318" s="70">
        <v>43388</v>
      </c>
      <c r="P318" s="61"/>
      <c r="R318" s="6"/>
      <c r="S318" s="6"/>
    </row>
    <row r="319" spans="1:19" ht="12">
      <c r="B319" s="60"/>
      <c r="C319" s="58"/>
      <c r="D319" s="59"/>
      <c r="E319" s="59"/>
      <c r="F319" s="59"/>
      <c r="G319" s="60"/>
      <c r="H319" s="60"/>
      <c r="I319" s="60" t="s">
        <v>52</v>
      </c>
      <c r="J319" s="60" t="s">
        <v>100</v>
      </c>
      <c r="K319" s="60">
        <v>3.9407000000000001</v>
      </c>
      <c r="L319" s="28">
        <f>SUM(K318:K319)</f>
        <v>3.9832000000000001</v>
      </c>
      <c r="M319" s="60">
        <v>614.55999999999995</v>
      </c>
      <c r="N319" s="70">
        <v>43325</v>
      </c>
      <c r="O319" s="70">
        <v>43388</v>
      </c>
      <c r="P319" s="61" t="s">
        <v>1153</v>
      </c>
      <c r="R319" s="6"/>
      <c r="S319" s="6"/>
    </row>
    <row r="320" spans="1:19" ht="12">
      <c r="A320" s="7">
        <v>123</v>
      </c>
      <c r="B320" s="60" t="s">
        <v>718</v>
      </c>
      <c r="C320" s="58" t="s">
        <v>935</v>
      </c>
      <c r="D320" s="59" t="s">
        <v>717</v>
      </c>
      <c r="E320" s="59" t="s">
        <v>716</v>
      </c>
      <c r="F320" s="59" t="s">
        <v>1168</v>
      </c>
      <c r="G320" s="60">
        <v>31020</v>
      </c>
      <c r="H320" s="60" t="s">
        <v>46</v>
      </c>
      <c r="I320" s="60" t="s">
        <v>52</v>
      </c>
      <c r="J320" s="60" t="s">
        <v>109</v>
      </c>
      <c r="K320" s="60">
        <v>0.44</v>
      </c>
      <c r="L320" s="28"/>
      <c r="M320" s="60">
        <v>110</v>
      </c>
      <c r="N320" s="70">
        <v>43325</v>
      </c>
      <c r="O320" s="70">
        <v>43388</v>
      </c>
      <c r="P320" s="61"/>
      <c r="R320" s="6"/>
      <c r="S320" s="6"/>
    </row>
    <row r="321" spans="1:19" ht="12">
      <c r="B321" s="60"/>
      <c r="C321" s="58"/>
      <c r="D321" s="59"/>
      <c r="E321" s="59"/>
      <c r="F321" s="59"/>
      <c r="G321" s="60"/>
      <c r="H321" s="60"/>
      <c r="I321" s="60" t="s">
        <v>52</v>
      </c>
      <c r="J321" s="60" t="s">
        <v>95</v>
      </c>
      <c r="K321" s="60">
        <v>0.50800000000000001</v>
      </c>
      <c r="L321" s="28"/>
      <c r="M321" s="60">
        <v>109.72</v>
      </c>
      <c r="N321" s="70">
        <v>43325</v>
      </c>
      <c r="O321" s="70">
        <v>43388</v>
      </c>
      <c r="P321" s="61"/>
      <c r="R321" s="6"/>
      <c r="S321" s="6"/>
    </row>
    <row r="322" spans="1:19" ht="12">
      <c r="B322" s="60"/>
      <c r="C322" s="58"/>
      <c r="D322" s="59"/>
      <c r="E322" s="59"/>
      <c r="F322" s="59"/>
      <c r="G322" s="60"/>
      <c r="H322" s="60"/>
      <c r="I322" s="60" t="s">
        <v>52</v>
      </c>
      <c r="J322" s="60" t="s">
        <v>91</v>
      </c>
      <c r="K322" s="60">
        <v>2.6703000000000001</v>
      </c>
      <c r="L322" s="28">
        <f>SUM(K320:K322)</f>
        <v>3.6183000000000001</v>
      </c>
      <c r="M322" s="60">
        <v>432.57000000000005</v>
      </c>
      <c r="N322" s="70">
        <v>43325</v>
      </c>
      <c r="O322" s="70">
        <v>43388</v>
      </c>
      <c r="P322" s="61" t="s">
        <v>1153</v>
      </c>
      <c r="R322" s="6"/>
      <c r="S322" s="6"/>
    </row>
    <row r="323" spans="1:19" ht="22.8">
      <c r="A323" s="7">
        <v>124</v>
      </c>
      <c r="B323" s="58" t="s">
        <v>936</v>
      </c>
      <c r="C323" s="58" t="s">
        <v>936</v>
      </c>
      <c r="D323" s="59" t="s">
        <v>715</v>
      </c>
      <c r="E323" s="59" t="s">
        <v>714</v>
      </c>
      <c r="F323" s="59" t="s">
        <v>57</v>
      </c>
      <c r="G323" s="60">
        <v>31014</v>
      </c>
      <c r="H323" s="60" t="s">
        <v>46</v>
      </c>
      <c r="I323" s="60" t="s">
        <v>52</v>
      </c>
      <c r="J323" s="60" t="s">
        <v>105</v>
      </c>
      <c r="K323" s="60">
        <v>0.50039999999999996</v>
      </c>
      <c r="L323" s="28"/>
      <c r="M323" s="60">
        <v>65.17</v>
      </c>
      <c r="N323" s="70">
        <v>43325</v>
      </c>
      <c r="O323" s="70">
        <v>43388</v>
      </c>
      <c r="P323" s="61"/>
      <c r="R323" s="6"/>
      <c r="S323" s="6"/>
    </row>
    <row r="324" spans="1:19" ht="12">
      <c r="B324" s="60"/>
      <c r="C324" s="58"/>
      <c r="D324" s="59"/>
      <c r="E324" s="59"/>
      <c r="F324" s="59"/>
      <c r="G324" s="60"/>
      <c r="H324" s="60"/>
      <c r="I324" s="60" t="s">
        <v>52</v>
      </c>
      <c r="J324" s="60" t="s">
        <v>97</v>
      </c>
      <c r="K324" s="60">
        <v>0.05</v>
      </c>
      <c r="L324" s="28"/>
      <c r="M324" s="60">
        <v>12.5</v>
      </c>
      <c r="N324" s="70">
        <v>43325</v>
      </c>
      <c r="O324" s="70">
        <v>43388</v>
      </c>
      <c r="P324" s="61"/>
      <c r="R324" s="6"/>
      <c r="S324" s="6"/>
    </row>
    <row r="325" spans="1:19" ht="12">
      <c r="B325" s="60"/>
      <c r="C325" s="58"/>
      <c r="D325" s="59"/>
      <c r="E325" s="59"/>
      <c r="F325" s="59"/>
      <c r="G325" s="60"/>
      <c r="H325" s="60"/>
      <c r="I325" s="60" t="s">
        <v>52</v>
      </c>
      <c r="J325" s="60" t="s">
        <v>109</v>
      </c>
      <c r="K325" s="60">
        <v>0.04</v>
      </c>
      <c r="L325" s="28"/>
      <c r="M325" s="60">
        <v>10</v>
      </c>
      <c r="N325" s="70">
        <v>43325</v>
      </c>
      <c r="O325" s="70">
        <v>43388</v>
      </c>
      <c r="P325" s="61"/>
      <c r="R325" s="6"/>
      <c r="S325" s="6"/>
    </row>
    <row r="326" spans="1:19" ht="12">
      <c r="B326" s="60"/>
      <c r="C326" s="58"/>
      <c r="D326" s="59"/>
      <c r="E326" s="59"/>
      <c r="F326" s="59"/>
      <c r="G326" s="60"/>
      <c r="H326" s="60"/>
      <c r="I326" s="60" t="s">
        <v>52</v>
      </c>
      <c r="J326" s="60" t="s">
        <v>95</v>
      </c>
      <c r="K326" s="60">
        <v>10.499499999999999</v>
      </c>
      <c r="L326" s="28"/>
      <c r="M326" s="60">
        <v>2222.69</v>
      </c>
      <c r="N326" s="70">
        <v>43325</v>
      </c>
      <c r="O326" s="70">
        <v>43388</v>
      </c>
      <c r="P326" s="61"/>
      <c r="R326" s="6"/>
      <c r="S326" s="6"/>
    </row>
    <row r="327" spans="1:19" ht="12">
      <c r="B327" s="60"/>
      <c r="C327" s="58"/>
      <c r="D327" s="59"/>
      <c r="E327" s="59"/>
      <c r="F327" s="59"/>
      <c r="G327" s="60"/>
      <c r="H327" s="60"/>
      <c r="I327" s="60" t="s">
        <v>52</v>
      </c>
      <c r="J327" s="60" t="s">
        <v>93</v>
      </c>
      <c r="K327" s="60">
        <v>3.6008</v>
      </c>
      <c r="L327" s="28"/>
      <c r="M327" s="60">
        <v>583.27</v>
      </c>
      <c r="N327" s="70">
        <v>43325</v>
      </c>
      <c r="O327" s="70">
        <v>43388</v>
      </c>
      <c r="P327" s="61"/>
      <c r="R327" s="6"/>
      <c r="S327" s="6"/>
    </row>
    <row r="328" spans="1:19" ht="16.8" customHeight="1">
      <c r="B328" s="60"/>
      <c r="C328" s="58"/>
      <c r="D328" s="59"/>
      <c r="E328" s="59"/>
      <c r="F328" s="59"/>
      <c r="G328" s="60"/>
      <c r="H328" s="60"/>
      <c r="I328" s="60" t="s">
        <v>52</v>
      </c>
      <c r="J328" s="60" t="s">
        <v>91</v>
      </c>
      <c r="K328" s="60">
        <v>2.242</v>
      </c>
      <c r="L328" s="28">
        <f>SUM(K323:K328)</f>
        <v>16.932700000000001</v>
      </c>
      <c r="M328" s="60">
        <v>363.13</v>
      </c>
      <c r="N328" s="70">
        <v>43325</v>
      </c>
      <c r="O328" s="70">
        <v>43388</v>
      </c>
      <c r="P328" s="61" t="s">
        <v>1153</v>
      </c>
      <c r="R328" s="6"/>
      <c r="S328" s="6"/>
    </row>
    <row r="329" spans="1:19" ht="22.8">
      <c r="A329" s="7">
        <v>125</v>
      </c>
      <c r="B329" s="60" t="s">
        <v>713</v>
      </c>
      <c r="C329" s="58" t="s">
        <v>937</v>
      </c>
      <c r="D329" s="59" t="s">
        <v>712</v>
      </c>
      <c r="E329" s="59" t="s">
        <v>711</v>
      </c>
      <c r="F329" s="59" t="s">
        <v>102</v>
      </c>
      <c r="G329" s="60">
        <v>31020</v>
      </c>
      <c r="H329" s="60" t="s">
        <v>46</v>
      </c>
      <c r="I329" s="60" t="s">
        <v>52</v>
      </c>
      <c r="J329" s="60" t="s">
        <v>111</v>
      </c>
      <c r="K329" s="60">
        <v>0.1646</v>
      </c>
      <c r="L329" s="28"/>
      <c r="M329" s="60">
        <v>31.26</v>
      </c>
      <c r="N329" s="70">
        <v>43325</v>
      </c>
      <c r="O329" s="70">
        <v>43388</v>
      </c>
      <c r="P329" s="61"/>
      <c r="R329" s="6"/>
      <c r="S329" s="6"/>
    </row>
    <row r="330" spans="1:19" ht="12">
      <c r="B330" s="60"/>
      <c r="C330" s="58"/>
      <c r="D330" s="59"/>
      <c r="E330" s="59"/>
      <c r="F330" s="59"/>
      <c r="G330" s="60"/>
      <c r="H330" s="60"/>
      <c r="I330" s="60" t="s">
        <v>52</v>
      </c>
      <c r="J330" s="60" t="s">
        <v>96</v>
      </c>
      <c r="K330" s="60">
        <v>2.274</v>
      </c>
      <c r="L330" s="28">
        <f>SUM(K329:K330)</f>
        <v>2.4386000000000001</v>
      </c>
      <c r="M330" s="60">
        <v>368.03999999999996</v>
      </c>
      <c r="N330" s="70">
        <v>43325</v>
      </c>
      <c r="O330" s="70">
        <v>43388</v>
      </c>
      <c r="P330" s="61" t="s">
        <v>1153</v>
      </c>
      <c r="R330" s="6"/>
      <c r="S330" s="6"/>
    </row>
    <row r="331" spans="1:19" ht="12">
      <c r="A331" s="7">
        <v>126</v>
      </c>
      <c r="B331" s="60" t="s">
        <v>710</v>
      </c>
      <c r="C331" s="58" t="s">
        <v>938</v>
      </c>
      <c r="D331" s="59" t="s">
        <v>709</v>
      </c>
      <c r="E331" s="59" t="s">
        <v>708</v>
      </c>
      <c r="F331" s="59" t="s">
        <v>57</v>
      </c>
      <c r="G331" s="60">
        <v>31014</v>
      </c>
      <c r="H331" s="60" t="s">
        <v>46</v>
      </c>
      <c r="I331" s="60" t="s">
        <v>52</v>
      </c>
      <c r="J331" s="60" t="s">
        <v>96</v>
      </c>
      <c r="K331" s="60">
        <v>1.87</v>
      </c>
      <c r="L331" s="28">
        <f>SUM(K331)</f>
        <v>1.87</v>
      </c>
      <c r="M331" s="60">
        <v>302.90999999999997</v>
      </c>
      <c r="N331" s="70">
        <v>43325</v>
      </c>
      <c r="O331" s="70">
        <v>43388</v>
      </c>
      <c r="P331" s="61" t="s">
        <v>1153</v>
      </c>
      <c r="R331" s="6"/>
      <c r="S331" s="6"/>
    </row>
    <row r="332" spans="1:19" ht="22.8">
      <c r="A332" s="7">
        <v>127</v>
      </c>
      <c r="B332" s="60" t="s">
        <v>707</v>
      </c>
      <c r="C332" s="58" t="s">
        <v>939</v>
      </c>
      <c r="D332" s="59" t="s">
        <v>706</v>
      </c>
      <c r="E332" s="59" t="s">
        <v>705</v>
      </c>
      <c r="F332" s="59" t="s">
        <v>1175</v>
      </c>
      <c r="G332" s="60">
        <v>31033</v>
      </c>
      <c r="H332" s="60" t="s">
        <v>46</v>
      </c>
      <c r="I332" s="60" t="s">
        <v>52</v>
      </c>
      <c r="J332" s="60" t="s">
        <v>152</v>
      </c>
      <c r="K332" s="60">
        <v>9.8100000000000007E-2</v>
      </c>
      <c r="L332" s="28"/>
      <c r="M332" s="60">
        <v>24.52</v>
      </c>
      <c r="N332" s="70">
        <v>43325</v>
      </c>
      <c r="O332" s="70">
        <v>43388</v>
      </c>
      <c r="P332" s="61"/>
      <c r="R332" s="6"/>
      <c r="S332" s="6"/>
    </row>
    <row r="333" spans="1:19" ht="12">
      <c r="B333" s="60"/>
      <c r="C333" s="58"/>
      <c r="D333" s="59"/>
      <c r="E333" s="59"/>
      <c r="F333" s="59"/>
      <c r="G333" s="60"/>
      <c r="H333" s="60"/>
      <c r="I333" s="60" t="s">
        <v>52</v>
      </c>
      <c r="J333" s="60" t="s">
        <v>105</v>
      </c>
      <c r="K333" s="60">
        <v>2.5399999999999999E-2</v>
      </c>
      <c r="L333" s="28"/>
      <c r="M333" s="60">
        <v>5.48</v>
      </c>
      <c r="N333" s="70">
        <v>43325</v>
      </c>
      <c r="O333" s="70">
        <v>43388</v>
      </c>
      <c r="P333" s="61"/>
      <c r="R333" s="6"/>
      <c r="S333" s="6"/>
    </row>
    <row r="334" spans="1:19" ht="12">
      <c r="B334" s="60"/>
      <c r="C334" s="58"/>
      <c r="D334" s="59"/>
      <c r="E334" s="59"/>
      <c r="F334" s="59"/>
      <c r="G334" s="60"/>
      <c r="H334" s="60"/>
      <c r="I334" s="60" t="s">
        <v>52</v>
      </c>
      <c r="J334" s="60" t="s">
        <v>111</v>
      </c>
      <c r="K334" s="60">
        <v>9.8100000000000007E-2</v>
      </c>
      <c r="L334" s="28"/>
      <c r="M334" s="60">
        <v>18.63</v>
      </c>
      <c r="N334" s="70">
        <v>43325</v>
      </c>
      <c r="O334" s="70">
        <v>43388</v>
      </c>
      <c r="P334" s="61"/>
      <c r="R334" s="6"/>
      <c r="S334" s="6"/>
    </row>
    <row r="335" spans="1:19" ht="12">
      <c r="B335" s="60"/>
      <c r="C335" s="58"/>
      <c r="D335" s="59"/>
      <c r="E335" s="59"/>
      <c r="F335" s="59"/>
      <c r="G335" s="60"/>
      <c r="H335" s="60"/>
      <c r="I335" s="60" t="s">
        <v>52</v>
      </c>
      <c r="J335" s="60" t="s">
        <v>95</v>
      </c>
      <c r="K335" s="60">
        <v>9.3018000000000001</v>
      </c>
      <c r="L335" s="28">
        <f>SUM(K332:K335)</f>
        <v>9.5234000000000005</v>
      </c>
      <c r="M335" s="60">
        <v>1940.6</v>
      </c>
      <c r="N335" s="70">
        <v>43325</v>
      </c>
      <c r="O335" s="70">
        <v>43388</v>
      </c>
      <c r="P335" s="61" t="s">
        <v>1153</v>
      </c>
      <c r="R335" s="6"/>
      <c r="S335" s="6"/>
    </row>
    <row r="336" spans="1:19" ht="12">
      <c r="A336" s="7">
        <v>128</v>
      </c>
      <c r="B336" s="60" t="s">
        <v>1188</v>
      </c>
      <c r="C336" s="58" t="s">
        <v>1189</v>
      </c>
      <c r="D336" s="59" t="s">
        <v>1186</v>
      </c>
      <c r="E336" s="59" t="s">
        <v>776</v>
      </c>
      <c r="F336" s="59" t="s">
        <v>1187</v>
      </c>
      <c r="G336" s="60">
        <v>31016</v>
      </c>
      <c r="H336" s="60" t="s">
        <v>46</v>
      </c>
      <c r="I336" s="60" t="s">
        <v>52</v>
      </c>
      <c r="J336" s="60" t="s">
        <v>95</v>
      </c>
      <c r="K336" s="60">
        <v>0.7</v>
      </c>
      <c r="L336" s="28"/>
      <c r="M336" s="60">
        <v>151.13999999999999</v>
      </c>
      <c r="N336" s="70"/>
      <c r="O336" s="70"/>
      <c r="P336" s="61"/>
      <c r="R336" s="6"/>
      <c r="S336" s="6"/>
    </row>
    <row r="337" spans="1:19" ht="12.6" customHeight="1">
      <c r="B337" s="60"/>
      <c r="C337" s="58"/>
      <c r="D337" s="59"/>
      <c r="E337" s="59"/>
      <c r="F337" s="59"/>
      <c r="G337" s="60"/>
      <c r="H337" s="60"/>
      <c r="I337" s="60" t="s">
        <v>52</v>
      </c>
      <c r="J337" s="60" t="s">
        <v>91</v>
      </c>
      <c r="K337" s="60">
        <v>1.9238</v>
      </c>
      <c r="L337" s="28">
        <f>K336+K337</f>
        <v>2.6238000000000001</v>
      </c>
      <c r="M337" s="60">
        <v>311.60000000000002</v>
      </c>
      <c r="N337" s="70"/>
      <c r="O337" s="70"/>
      <c r="P337" s="61" t="s">
        <v>1153</v>
      </c>
      <c r="R337" s="6"/>
      <c r="S337" s="6"/>
    </row>
    <row r="338" spans="1:19" ht="12">
      <c r="A338" s="7">
        <v>129</v>
      </c>
      <c r="B338" s="60" t="s">
        <v>704</v>
      </c>
      <c r="C338" s="58" t="s">
        <v>940</v>
      </c>
      <c r="D338" s="59" t="s">
        <v>703</v>
      </c>
      <c r="E338" s="59" t="s">
        <v>702</v>
      </c>
      <c r="F338" s="59" t="s">
        <v>57</v>
      </c>
      <c r="G338" s="60">
        <v>31014</v>
      </c>
      <c r="H338" s="60" t="s">
        <v>46</v>
      </c>
      <c r="I338" s="60" t="s">
        <v>52</v>
      </c>
      <c r="J338" s="60" t="s">
        <v>95</v>
      </c>
      <c r="K338" s="71">
        <v>1.6076999999999999</v>
      </c>
      <c r="L338" s="28"/>
      <c r="M338" s="60">
        <v>347.23</v>
      </c>
      <c r="N338" s="70">
        <v>43325</v>
      </c>
      <c r="O338" s="70">
        <v>43388</v>
      </c>
      <c r="P338" s="61"/>
      <c r="R338" s="6"/>
      <c r="S338" s="6"/>
    </row>
    <row r="339" spans="1:19" ht="12">
      <c r="B339" s="60"/>
      <c r="C339" s="58"/>
      <c r="D339" s="59"/>
      <c r="E339" s="59"/>
      <c r="F339" s="59"/>
      <c r="G339" s="60"/>
      <c r="H339" s="60"/>
      <c r="I339" s="60" t="s">
        <v>52</v>
      </c>
      <c r="J339" s="60" t="s">
        <v>91</v>
      </c>
      <c r="K339" s="60">
        <v>1.1647000000000001</v>
      </c>
      <c r="L339" s="28">
        <f>SUM(K338:K339)</f>
        <v>2.7724000000000002</v>
      </c>
      <c r="M339" s="60">
        <v>188.64000000000001</v>
      </c>
      <c r="N339" s="70">
        <v>43325</v>
      </c>
      <c r="O339" s="70">
        <v>43388</v>
      </c>
      <c r="P339" s="61" t="s">
        <v>1153</v>
      </c>
      <c r="R339" s="6"/>
      <c r="S339" s="6"/>
    </row>
    <row r="340" spans="1:19" ht="12">
      <c r="A340" s="7">
        <v>130</v>
      </c>
      <c r="B340" s="60" t="s">
        <v>701</v>
      </c>
      <c r="C340" s="58" t="s">
        <v>941</v>
      </c>
      <c r="D340" s="59" t="s">
        <v>700</v>
      </c>
      <c r="E340" s="59" t="s">
        <v>699</v>
      </c>
      <c r="F340" s="59" t="s">
        <v>1172</v>
      </c>
      <c r="G340" s="60">
        <v>31012</v>
      </c>
      <c r="H340" s="60" t="s">
        <v>46</v>
      </c>
      <c r="I340" s="60" t="s">
        <v>52</v>
      </c>
      <c r="J340" s="60" t="s">
        <v>95</v>
      </c>
      <c r="K340" s="60">
        <v>0.34</v>
      </c>
      <c r="L340" s="28"/>
      <c r="M340" s="60">
        <v>73.430000000000007</v>
      </c>
      <c r="N340" s="70">
        <v>43325</v>
      </c>
      <c r="O340" s="70">
        <v>43388</v>
      </c>
      <c r="P340" s="61"/>
      <c r="R340" s="6"/>
      <c r="S340" s="6"/>
    </row>
    <row r="341" spans="1:19" ht="12">
      <c r="B341" s="60"/>
      <c r="C341" s="58"/>
      <c r="D341" s="59"/>
      <c r="E341" s="59"/>
      <c r="F341" s="59"/>
      <c r="G341" s="60"/>
      <c r="H341" s="60"/>
      <c r="I341" s="60" t="s">
        <v>52</v>
      </c>
      <c r="J341" s="60" t="s">
        <v>91</v>
      </c>
      <c r="K341" s="60">
        <v>1.4401999999999999</v>
      </c>
      <c r="L341" s="28">
        <f>SUM(K340:K341)</f>
        <v>1.7802</v>
      </c>
      <c r="M341" s="60">
        <v>233.26</v>
      </c>
      <c r="N341" s="70">
        <v>43325</v>
      </c>
      <c r="O341" s="70">
        <v>43388</v>
      </c>
      <c r="P341" s="61" t="s">
        <v>1153</v>
      </c>
      <c r="R341" s="6"/>
      <c r="S341" s="6"/>
    </row>
    <row r="342" spans="1:19" ht="12">
      <c r="A342" s="7">
        <v>131</v>
      </c>
      <c r="B342" s="60" t="s">
        <v>698</v>
      </c>
      <c r="C342" s="58" t="s">
        <v>942</v>
      </c>
      <c r="D342" s="59" t="s">
        <v>697</v>
      </c>
      <c r="E342" s="59" t="s">
        <v>696</v>
      </c>
      <c r="F342" s="59" t="s">
        <v>1176</v>
      </c>
      <c r="G342" s="60">
        <v>32012</v>
      </c>
      <c r="H342" s="60" t="s">
        <v>1163</v>
      </c>
      <c r="I342" s="60" t="s">
        <v>52</v>
      </c>
      <c r="J342" s="60" t="s">
        <v>97</v>
      </c>
      <c r="K342" s="60">
        <v>0.05</v>
      </c>
      <c r="L342" s="28"/>
      <c r="M342" s="60">
        <v>12.5</v>
      </c>
      <c r="N342" s="70">
        <v>43325</v>
      </c>
      <c r="O342" s="70">
        <v>43388</v>
      </c>
      <c r="P342" s="61"/>
      <c r="R342" s="6"/>
      <c r="S342" s="6"/>
    </row>
    <row r="343" spans="1:19" ht="12">
      <c r="B343" s="60"/>
      <c r="C343" s="58"/>
      <c r="D343" s="59"/>
      <c r="E343" s="59"/>
      <c r="F343" s="59"/>
      <c r="G343" s="60"/>
      <c r="H343" s="60"/>
      <c r="I343" s="60" t="s">
        <v>52</v>
      </c>
      <c r="J343" s="60" t="s">
        <v>96</v>
      </c>
      <c r="K343" s="60">
        <v>1.3514999999999999</v>
      </c>
      <c r="L343" s="28">
        <f>SUM(K342:K343)</f>
        <v>1.4015</v>
      </c>
      <c r="M343" s="60">
        <v>197.41</v>
      </c>
      <c r="N343" s="70">
        <v>43325</v>
      </c>
      <c r="O343" s="70">
        <v>43388</v>
      </c>
      <c r="P343" s="61" t="s">
        <v>1153</v>
      </c>
      <c r="R343" s="6"/>
      <c r="S343" s="6"/>
    </row>
    <row r="344" spans="1:19" ht="12">
      <c r="A344" s="7">
        <v>132</v>
      </c>
      <c r="B344" s="60" t="s">
        <v>695</v>
      </c>
      <c r="C344" s="58" t="s">
        <v>943</v>
      </c>
      <c r="D344" s="59" t="s">
        <v>694</v>
      </c>
      <c r="E344" s="59" t="s">
        <v>693</v>
      </c>
      <c r="F344" s="59" t="s">
        <v>1174</v>
      </c>
      <c r="G344" s="60">
        <v>31016</v>
      </c>
      <c r="H344" s="60" t="s">
        <v>46</v>
      </c>
      <c r="I344" s="60" t="s">
        <v>52</v>
      </c>
      <c r="J344" s="60" t="s">
        <v>96</v>
      </c>
      <c r="K344" s="60">
        <v>16.535499999999999</v>
      </c>
      <c r="L344" s="28"/>
      <c r="M344" s="60">
        <v>2677.5099999999998</v>
      </c>
      <c r="N344" s="70">
        <v>43325</v>
      </c>
      <c r="O344" s="70">
        <v>43388</v>
      </c>
      <c r="P344" s="61"/>
      <c r="R344" s="6"/>
      <c r="S344" s="6"/>
    </row>
    <row r="345" spans="1:19" ht="12">
      <c r="B345" s="60"/>
      <c r="C345" s="58"/>
      <c r="D345" s="59"/>
      <c r="E345" s="59"/>
      <c r="F345" s="59"/>
      <c r="G345" s="60"/>
      <c r="H345" s="60"/>
      <c r="I345" s="60" t="s">
        <v>52</v>
      </c>
      <c r="J345" s="60" t="s">
        <v>95</v>
      </c>
      <c r="K345" s="60">
        <v>0.91400000000000003</v>
      </c>
      <c r="L345" s="28"/>
      <c r="M345" s="60">
        <v>197.42000000000002</v>
      </c>
      <c r="N345" s="70">
        <v>43325</v>
      </c>
      <c r="O345" s="70">
        <v>43388</v>
      </c>
      <c r="P345" s="61"/>
      <c r="R345" s="6"/>
      <c r="S345" s="6"/>
    </row>
    <row r="346" spans="1:19" ht="12">
      <c r="B346" s="60"/>
      <c r="C346" s="58"/>
      <c r="D346" s="59"/>
      <c r="E346" s="59"/>
      <c r="F346" s="59"/>
      <c r="G346" s="60"/>
      <c r="H346" s="60"/>
      <c r="I346" s="60" t="s">
        <v>52</v>
      </c>
      <c r="J346" s="60" t="s">
        <v>93</v>
      </c>
      <c r="K346" s="60">
        <v>1.296</v>
      </c>
      <c r="L346" s="28"/>
      <c r="M346" s="60">
        <v>209.95000000000002</v>
      </c>
      <c r="N346" s="70">
        <v>43325</v>
      </c>
      <c r="O346" s="70">
        <v>43388</v>
      </c>
      <c r="P346" s="61"/>
      <c r="R346" s="6"/>
      <c r="S346" s="6"/>
    </row>
    <row r="347" spans="1:19" ht="12">
      <c r="B347" s="60"/>
      <c r="C347" s="58"/>
      <c r="D347" s="59"/>
      <c r="E347" s="59"/>
      <c r="F347" s="59"/>
      <c r="G347" s="60"/>
      <c r="H347" s="60"/>
      <c r="I347" s="60" t="s">
        <v>52</v>
      </c>
      <c r="J347" s="60" t="s">
        <v>91</v>
      </c>
      <c r="K347" s="60">
        <v>0.64639999999999997</v>
      </c>
      <c r="L347" s="28">
        <f>SUM(K344:K347)</f>
        <v>19.3919</v>
      </c>
      <c r="M347" s="60">
        <v>104.71000000000001</v>
      </c>
      <c r="N347" s="70">
        <v>43325</v>
      </c>
      <c r="O347" s="70">
        <v>43388</v>
      </c>
      <c r="P347" s="61" t="s">
        <v>1153</v>
      </c>
      <c r="R347" s="6"/>
      <c r="S347" s="6"/>
    </row>
    <row r="348" spans="1:19" ht="12">
      <c r="A348" s="7">
        <v>133</v>
      </c>
      <c r="B348" s="60" t="s">
        <v>692</v>
      </c>
      <c r="C348" s="58" t="s">
        <v>944</v>
      </c>
      <c r="D348" s="59" t="s">
        <v>691</v>
      </c>
      <c r="E348" s="59" t="s">
        <v>690</v>
      </c>
      <c r="F348" s="59" t="s">
        <v>1160</v>
      </c>
      <c r="G348" s="60">
        <v>31010</v>
      </c>
      <c r="H348" s="60" t="s">
        <v>46</v>
      </c>
      <c r="I348" s="60" t="s">
        <v>52</v>
      </c>
      <c r="J348" s="60" t="s">
        <v>95</v>
      </c>
      <c r="K348" s="60">
        <v>0.67</v>
      </c>
      <c r="L348" s="28">
        <f>SUM(K348)</f>
        <v>0.67</v>
      </c>
      <c r="M348" s="60">
        <v>144.72</v>
      </c>
      <c r="N348" s="70">
        <v>43325</v>
      </c>
      <c r="O348" s="70">
        <v>43388</v>
      </c>
      <c r="P348" s="61" t="s">
        <v>1153</v>
      </c>
      <c r="R348" s="6"/>
      <c r="S348" s="6"/>
    </row>
    <row r="349" spans="1:19" ht="12">
      <c r="A349" s="7">
        <v>134</v>
      </c>
      <c r="B349" s="60" t="s">
        <v>689</v>
      </c>
      <c r="C349" s="58" t="s">
        <v>945</v>
      </c>
      <c r="D349" s="59" t="s">
        <v>688</v>
      </c>
      <c r="E349" s="59" t="s">
        <v>687</v>
      </c>
      <c r="F349" s="59" t="s">
        <v>1172</v>
      </c>
      <c r="G349" s="60">
        <v>31012</v>
      </c>
      <c r="H349" s="60" t="s">
        <v>46</v>
      </c>
      <c r="I349" s="60" t="s">
        <v>52</v>
      </c>
      <c r="J349" s="60" t="s">
        <v>95</v>
      </c>
      <c r="K349" s="60">
        <v>0.78</v>
      </c>
      <c r="L349" s="28">
        <f>SUM(K349)</f>
        <v>0.78</v>
      </c>
      <c r="M349" s="60">
        <v>168.45000000000002</v>
      </c>
      <c r="N349" s="70">
        <v>43325</v>
      </c>
      <c r="O349" s="70">
        <v>43388</v>
      </c>
      <c r="P349" s="61" t="s">
        <v>1153</v>
      </c>
      <c r="R349" s="6"/>
      <c r="S349" s="6"/>
    </row>
    <row r="350" spans="1:19" ht="12">
      <c r="A350" s="7">
        <v>135</v>
      </c>
      <c r="B350" s="60" t="s">
        <v>686</v>
      </c>
      <c r="C350" s="58" t="s">
        <v>946</v>
      </c>
      <c r="D350" s="59" t="s">
        <v>685</v>
      </c>
      <c r="E350" s="59" t="s">
        <v>684</v>
      </c>
      <c r="F350" s="59" t="s">
        <v>1160</v>
      </c>
      <c r="G350" s="60">
        <v>31010</v>
      </c>
      <c r="H350" s="60" t="s">
        <v>46</v>
      </c>
      <c r="I350" s="60" t="s">
        <v>52</v>
      </c>
      <c r="J350" s="60" t="s">
        <v>95</v>
      </c>
      <c r="K350" s="60">
        <v>0.745</v>
      </c>
      <c r="L350" s="28">
        <f>K350</f>
        <v>0.745</v>
      </c>
      <c r="M350" s="60">
        <v>160.91999999999999</v>
      </c>
      <c r="N350" s="70">
        <v>43325</v>
      </c>
      <c r="O350" s="70">
        <v>43388</v>
      </c>
      <c r="P350" s="61" t="s">
        <v>1153</v>
      </c>
      <c r="R350" s="6"/>
      <c r="S350" s="6"/>
    </row>
    <row r="351" spans="1:19" ht="12">
      <c r="A351" s="7">
        <v>136</v>
      </c>
      <c r="B351" s="60" t="s">
        <v>683</v>
      </c>
      <c r="C351" s="58" t="s">
        <v>947</v>
      </c>
      <c r="D351" s="59" t="s">
        <v>682</v>
      </c>
      <c r="E351" s="59" t="s">
        <v>681</v>
      </c>
      <c r="F351" s="59" t="s">
        <v>1172</v>
      </c>
      <c r="G351" s="60">
        <v>31012</v>
      </c>
      <c r="H351" s="60" t="s">
        <v>46</v>
      </c>
      <c r="I351" s="60" t="s">
        <v>52</v>
      </c>
      <c r="J351" s="60" t="s">
        <v>95</v>
      </c>
      <c r="K351" s="60">
        <v>0.63759999999999994</v>
      </c>
      <c r="L351" s="28">
        <f>K351</f>
        <v>0.63759999999999994</v>
      </c>
      <c r="M351" s="60">
        <v>137.70000000000002</v>
      </c>
      <c r="N351" s="70">
        <v>43325</v>
      </c>
      <c r="O351" s="70">
        <v>43388</v>
      </c>
      <c r="P351" s="61" t="s">
        <v>1153</v>
      </c>
      <c r="R351" s="6"/>
      <c r="S351" s="6"/>
    </row>
    <row r="352" spans="1:19" ht="12">
      <c r="A352" s="7">
        <v>137</v>
      </c>
      <c r="B352" s="60" t="s">
        <v>680</v>
      </c>
      <c r="C352" s="58" t="s">
        <v>948</v>
      </c>
      <c r="D352" s="59" t="s">
        <v>679</v>
      </c>
      <c r="E352" s="59" t="s">
        <v>678</v>
      </c>
      <c r="F352" s="59" t="s">
        <v>1177</v>
      </c>
      <c r="G352" s="60">
        <v>20124</v>
      </c>
      <c r="H352" s="60" t="s">
        <v>1164</v>
      </c>
      <c r="I352" s="60" t="s">
        <v>52</v>
      </c>
      <c r="J352" s="60" t="s">
        <v>139</v>
      </c>
      <c r="K352" s="60">
        <v>1.3059000000000001</v>
      </c>
      <c r="L352" s="28"/>
      <c r="M352" s="60">
        <v>326.47000000000003</v>
      </c>
      <c r="N352" s="70">
        <v>43325</v>
      </c>
      <c r="O352" s="70">
        <v>43388</v>
      </c>
      <c r="P352" s="61"/>
      <c r="R352" s="6"/>
      <c r="S352" s="6"/>
    </row>
    <row r="353" spans="1:19" ht="12">
      <c r="B353" s="60"/>
      <c r="C353" s="58"/>
      <c r="D353" s="59"/>
      <c r="E353" s="59"/>
      <c r="F353" s="59"/>
      <c r="G353" s="60"/>
      <c r="H353" s="60"/>
      <c r="I353" s="60" t="s">
        <v>52</v>
      </c>
      <c r="J353" s="60" t="s">
        <v>95</v>
      </c>
      <c r="K353" s="60">
        <v>1.8911</v>
      </c>
      <c r="L353" s="28"/>
      <c r="M353" s="60">
        <v>408.44</v>
      </c>
      <c r="N353" s="70">
        <v>43325</v>
      </c>
      <c r="O353" s="70">
        <v>43388</v>
      </c>
      <c r="P353" s="61"/>
      <c r="R353" s="6"/>
      <c r="S353" s="6"/>
    </row>
    <row r="354" spans="1:19" ht="12">
      <c r="B354" s="60"/>
      <c r="C354" s="58"/>
      <c r="D354" s="59"/>
      <c r="E354" s="59"/>
      <c r="F354" s="59"/>
      <c r="G354" s="60"/>
      <c r="H354" s="60"/>
      <c r="I354" s="60" t="s">
        <v>52</v>
      </c>
      <c r="J354" s="60" t="s">
        <v>91</v>
      </c>
      <c r="K354" s="60">
        <v>3.7262</v>
      </c>
      <c r="L354" s="28">
        <f>SUM(K352:K354)</f>
        <v>6.9231999999999996</v>
      </c>
      <c r="M354" s="60">
        <v>571.23</v>
      </c>
      <c r="N354" s="70">
        <v>43325</v>
      </c>
      <c r="O354" s="70">
        <v>43388</v>
      </c>
      <c r="P354" s="61" t="s">
        <v>1153</v>
      </c>
      <c r="R354" s="6"/>
      <c r="S354" s="6"/>
    </row>
    <row r="355" spans="1:19" ht="12">
      <c r="A355" s="7">
        <v>138</v>
      </c>
      <c r="B355" s="60" t="s">
        <v>677</v>
      </c>
      <c r="C355" s="58" t="s">
        <v>949</v>
      </c>
      <c r="D355" s="59" t="s">
        <v>676</v>
      </c>
      <c r="E355" s="59" t="s">
        <v>675</v>
      </c>
      <c r="F355" s="59" t="s">
        <v>1156</v>
      </c>
      <c r="G355" s="60">
        <v>31026</v>
      </c>
      <c r="H355" s="60" t="s">
        <v>46</v>
      </c>
      <c r="I355" s="60" t="s">
        <v>52</v>
      </c>
      <c r="J355" s="60" t="s">
        <v>95</v>
      </c>
      <c r="K355" s="60">
        <v>0.79359999999999997</v>
      </c>
      <c r="L355" s="28">
        <f>SUM(K355)</f>
        <v>0.79359999999999997</v>
      </c>
      <c r="M355" s="60">
        <v>171.38000000000002</v>
      </c>
      <c r="N355" s="70">
        <v>43325</v>
      </c>
      <c r="O355" s="70">
        <v>43388</v>
      </c>
      <c r="P355" s="61" t="s">
        <v>1153</v>
      </c>
      <c r="R355" s="6"/>
      <c r="S355" s="6"/>
    </row>
    <row r="356" spans="1:19" ht="12">
      <c r="A356" s="7">
        <v>139</v>
      </c>
      <c r="B356" s="60" t="s">
        <v>674</v>
      </c>
      <c r="C356" s="58" t="s">
        <v>950</v>
      </c>
      <c r="D356" s="59" t="s">
        <v>673</v>
      </c>
      <c r="E356" s="59" t="s">
        <v>672</v>
      </c>
      <c r="F356" s="59" t="s">
        <v>51</v>
      </c>
      <c r="G356" s="60">
        <v>31029</v>
      </c>
      <c r="H356" s="60" t="s">
        <v>46</v>
      </c>
      <c r="I356" s="60" t="s">
        <v>52</v>
      </c>
      <c r="J356" s="60" t="s">
        <v>96</v>
      </c>
      <c r="K356" s="60">
        <v>1.1240000000000001</v>
      </c>
      <c r="L356" s="28">
        <f>SUM(K356)</f>
        <v>1.1240000000000001</v>
      </c>
      <c r="M356" s="60">
        <v>182.05</v>
      </c>
      <c r="N356" s="70">
        <v>43325</v>
      </c>
      <c r="O356" s="70">
        <v>43388</v>
      </c>
      <c r="P356" s="61" t="s">
        <v>1153</v>
      </c>
      <c r="R356" s="6"/>
      <c r="S356" s="6"/>
    </row>
    <row r="357" spans="1:19" ht="12">
      <c r="A357" s="7">
        <v>140</v>
      </c>
      <c r="B357" s="60" t="s">
        <v>671</v>
      </c>
      <c r="C357" s="58" t="s">
        <v>951</v>
      </c>
      <c r="D357" s="59" t="s">
        <v>670</v>
      </c>
      <c r="E357" s="59" t="s">
        <v>669</v>
      </c>
      <c r="F357" s="59" t="s">
        <v>1168</v>
      </c>
      <c r="G357" s="60">
        <v>31020</v>
      </c>
      <c r="H357" s="60" t="s">
        <v>46</v>
      </c>
      <c r="I357" s="60" t="s">
        <v>52</v>
      </c>
      <c r="J357" s="60" t="s">
        <v>95</v>
      </c>
      <c r="K357" s="60">
        <v>7.0372000000000003</v>
      </c>
      <c r="L357" s="28"/>
      <c r="M357" s="60">
        <v>1519.97</v>
      </c>
      <c r="N357" s="70">
        <v>43325</v>
      </c>
      <c r="O357" s="70">
        <v>43388</v>
      </c>
      <c r="P357" s="61"/>
      <c r="R357" s="6"/>
      <c r="S357" s="6"/>
    </row>
    <row r="358" spans="1:19" ht="12">
      <c r="B358" s="60"/>
      <c r="C358" s="58"/>
      <c r="D358" s="59"/>
      <c r="E358" s="59"/>
      <c r="F358" s="59"/>
      <c r="G358" s="60"/>
      <c r="H358" s="60"/>
      <c r="I358" s="60" t="s">
        <v>52</v>
      </c>
      <c r="J358" s="60" t="s">
        <v>386</v>
      </c>
      <c r="K358" s="60">
        <v>1.0485</v>
      </c>
      <c r="L358" s="28">
        <f>SUM(K357:K358)</f>
        <v>8.085700000000001</v>
      </c>
      <c r="M358" s="60">
        <v>198.16</v>
      </c>
      <c r="N358" s="70">
        <v>43325</v>
      </c>
      <c r="O358" s="70">
        <v>43388</v>
      </c>
      <c r="P358" s="61" t="s">
        <v>1153</v>
      </c>
      <c r="R358" s="6"/>
      <c r="S358" s="6"/>
    </row>
    <row r="359" spans="1:19" ht="12">
      <c r="A359" s="7">
        <v>141</v>
      </c>
      <c r="B359" s="60" t="s">
        <v>668</v>
      </c>
      <c r="C359" s="58" t="s">
        <v>952</v>
      </c>
      <c r="D359" s="59" t="s">
        <v>667</v>
      </c>
      <c r="E359" s="59" t="s">
        <v>666</v>
      </c>
      <c r="F359" s="59" t="s">
        <v>51</v>
      </c>
      <c r="G359" s="60">
        <v>31029</v>
      </c>
      <c r="H359" s="60" t="s">
        <v>46</v>
      </c>
      <c r="I359" s="60" t="s">
        <v>52</v>
      </c>
      <c r="J359" s="60" t="s">
        <v>96</v>
      </c>
      <c r="K359" s="60">
        <v>0.92349999999999999</v>
      </c>
      <c r="L359" s="28">
        <f>SUM(K359)</f>
        <v>0.92349999999999999</v>
      </c>
      <c r="M359" s="60">
        <v>149.53</v>
      </c>
      <c r="N359" s="70">
        <v>43325</v>
      </c>
      <c r="O359" s="70">
        <v>43388</v>
      </c>
      <c r="P359" s="61" t="s">
        <v>1153</v>
      </c>
      <c r="R359" s="6"/>
      <c r="S359" s="6"/>
    </row>
    <row r="360" spans="1:19" ht="12">
      <c r="A360" s="7">
        <v>142</v>
      </c>
      <c r="B360" s="60" t="s">
        <v>665</v>
      </c>
      <c r="C360" s="58" t="s">
        <v>953</v>
      </c>
      <c r="D360" s="59" t="s">
        <v>664</v>
      </c>
      <c r="E360" s="59" t="s">
        <v>663</v>
      </c>
      <c r="F360" s="59" t="s">
        <v>1168</v>
      </c>
      <c r="G360" s="60">
        <v>31020</v>
      </c>
      <c r="H360" s="60" t="s">
        <v>46</v>
      </c>
      <c r="I360" s="60" t="s">
        <v>52</v>
      </c>
      <c r="J360" s="60" t="s">
        <v>95</v>
      </c>
      <c r="K360" s="60">
        <v>3.1553</v>
      </c>
      <c r="L360" s="28"/>
      <c r="M360" s="60">
        <v>681.5</v>
      </c>
      <c r="N360" s="70">
        <v>43325</v>
      </c>
      <c r="O360" s="70">
        <v>43388</v>
      </c>
      <c r="P360" s="61"/>
      <c r="R360" s="6"/>
      <c r="S360" s="6"/>
    </row>
    <row r="361" spans="1:19" ht="12">
      <c r="B361" s="60"/>
      <c r="C361" s="58"/>
      <c r="D361" s="59"/>
      <c r="E361" s="59"/>
      <c r="F361" s="59"/>
      <c r="G361" s="60"/>
      <c r="H361" s="60"/>
      <c r="I361" s="60" t="s">
        <v>52</v>
      </c>
      <c r="J361" s="60" t="s">
        <v>93</v>
      </c>
      <c r="K361" s="60">
        <v>0.40529999999999999</v>
      </c>
      <c r="L361" s="28"/>
      <c r="M361" s="60">
        <v>65.650000000000006</v>
      </c>
      <c r="N361" s="70">
        <v>43325</v>
      </c>
      <c r="O361" s="70">
        <v>43388</v>
      </c>
      <c r="P361" s="61"/>
      <c r="R361" s="6"/>
      <c r="S361" s="6"/>
    </row>
    <row r="362" spans="1:19" ht="12">
      <c r="B362" s="60"/>
      <c r="C362" s="58"/>
      <c r="D362" s="59"/>
      <c r="E362" s="59"/>
      <c r="F362" s="59"/>
      <c r="G362" s="60"/>
      <c r="H362" s="60"/>
      <c r="I362" s="60" t="s">
        <v>52</v>
      </c>
      <c r="J362" s="60" t="s">
        <v>91</v>
      </c>
      <c r="K362" s="60">
        <v>0.33500000000000002</v>
      </c>
      <c r="L362" s="28">
        <f>SUM(K360:K362)</f>
        <v>3.8956</v>
      </c>
      <c r="M362" s="60">
        <v>54.26</v>
      </c>
      <c r="N362" s="70">
        <v>43325</v>
      </c>
      <c r="O362" s="70">
        <v>43388</v>
      </c>
      <c r="P362" s="61" t="s">
        <v>1153</v>
      </c>
      <c r="R362" s="6"/>
      <c r="S362" s="6"/>
    </row>
    <row r="363" spans="1:19" ht="12">
      <c r="A363" s="7">
        <v>143</v>
      </c>
      <c r="B363" s="60" t="s">
        <v>662</v>
      </c>
      <c r="C363" s="58" t="s">
        <v>954</v>
      </c>
      <c r="D363" s="59" t="s">
        <v>661</v>
      </c>
      <c r="E363" s="59" t="s">
        <v>660</v>
      </c>
      <c r="F363" s="59" t="s">
        <v>51</v>
      </c>
      <c r="G363" s="60">
        <v>31029</v>
      </c>
      <c r="H363" s="60" t="s">
        <v>46</v>
      </c>
      <c r="I363" s="60" t="s">
        <v>52</v>
      </c>
      <c r="J363" s="60" t="s">
        <v>96</v>
      </c>
      <c r="K363" s="60">
        <v>7.8529999999999998</v>
      </c>
      <c r="L363" s="28"/>
      <c r="M363" s="60">
        <v>1272.02</v>
      </c>
      <c r="N363" s="70">
        <v>43325</v>
      </c>
      <c r="O363" s="70">
        <v>43388</v>
      </c>
      <c r="P363" s="61"/>
      <c r="R363" s="6"/>
      <c r="S363" s="6"/>
    </row>
    <row r="364" spans="1:19" ht="12">
      <c r="B364" s="60"/>
      <c r="C364" s="58"/>
      <c r="D364" s="59"/>
      <c r="E364" s="59"/>
      <c r="F364" s="59"/>
      <c r="G364" s="60"/>
      <c r="H364" s="60"/>
      <c r="I364" s="60" t="s">
        <v>52</v>
      </c>
      <c r="J364" s="60" t="s">
        <v>95</v>
      </c>
      <c r="K364" s="60">
        <v>1.2899</v>
      </c>
      <c r="L364" s="28"/>
      <c r="M364" s="60">
        <v>278.54000000000002</v>
      </c>
      <c r="N364" s="70">
        <v>43325</v>
      </c>
      <c r="O364" s="70">
        <v>43388</v>
      </c>
      <c r="P364" s="61"/>
      <c r="R364" s="6"/>
      <c r="S364" s="6"/>
    </row>
    <row r="365" spans="1:19" ht="12">
      <c r="B365" s="60"/>
      <c r="C365" s="58"/>
      <c r="D365" s="59"/>
      <c r="E365" s="59"/>
      <c r="F365" s="59"/>
      <c r="G365" s="60"/>
      <c r="H365" s="60"/>
      <c r="I365" s="60" t="s">
        <v>52</v>
      </c>
      <c r="J365" s="60" t="s">
        <v>91</v>
      </c>
      <c r="K365" s="60">
        <v>0.71409999999999996</v>
      </c>
      <c r="L365" s="28">
        <f>SUM(K363:K365)</f>
        <v>9.8569999999999993</v>
      </c>
      <c r="M365" s="60">
        <v>108.16</v>
      </c>
      <c r="N365" s="70">
        <v>43325</v>
      </c>
      <c r="O365" s="70">
        <v>43388</v>
      </c>
      <c r="P365" s="61" t="s">
        <v>1153</v>
      </c>
      <c r="R365" s="6"/>
      <c r="S365" s="6"/>
    </row>
    <row r="366" spans="1:19" ht="22.8">
      <c r="A366" s="7">
        <v>144</v>
      </c>
      <c r="B366" s="60" t="s">
        <v>659</v>
      </c>
      <c r="C366" s="58" t="s">
        <v>955</v>
      </c>
      <c r="D366" s="59" t="s">
        <v>658</v>
      </c>
      <c r="E366" s="59" t="s">
        <v>657</v>
      </c>
      <c r="F366" s="59" t="s">
        <v>1172</v>
      </c>
      <c r="G366" s="60">
        <v>31012</v>
      </c>
      <c r="H366" s="60" t="s">
        <v>46</v>
      </c>
      <c r="I366" s="60" t="s">
        <v>52</v>
      </c>
      <c r="J366" s="60" t="s">
        <v>105</v>
      </c>
      <c r="K366" s="60">
        <v>0.18079999999999999</v>
      </c>
      <c r="L366" s="28"/>
      <c r="M366" s="60">
        <v>39.049999999999997</v>
      </c>
      <c r="N366" s="70">
        <v>43325</v>
      </c>
      <c r="O366" s="70">
        <v>43388</v>
      </c>
      <c r="P366" s="61"/>
      <c r="R366" s="6"/>
      <c r="S366" s="6"/>
    </row>
    <row r="367" spans="1:19" ht="12">
      <c r="B367" s="60"/>
      <c r="C367" s="58"/>
      <c r="D367" s="59"/>
      <c r="E367" s="59"/>
      <c r="F367" s="59"/>
      <c r="G367" s="60"/>
      <c r="H367" s="60"/>
      <c r="I367" s="60" t="s">
        <v>52</v>
      </c>
      <c r="J367" s="60" t="s">
        <v>98</v>
      </c>
      <c r="K367" s="60">
        <v>0.27</v>
      </c>
      <c r="L367" s="28"/>
      <c r="M367" s="60">
        <v>51.3</v>
      </c>
      <c r="N367" s="70">
        <v>43325</v>
      </c>
      <c r="O367" s="70">
        <v>43388</v>
      </c>
      <c r="P367" s="61"/>
      <c r="R367" s="6"/>
      <c r="S367" s="6"/>
    </row>
    <row r="368" spans="1:19" ht="12">
      <c r="B368" s="60"/>
      <c r="C368" s="58"/>
      <c r="D368" s="59"/>
      <c r="E368" s="59"/>
      <c r="F368" s="59"/>
      <c r="G368" s="60"/>
      <c r="H368" s="60"/>
      <c r="I368" s="60" t="s">
        <v>52</v>
      </c>
      <c r="J368" s="60" t="s">
        <v>95</v>
      </c>
      <c r="K368" s="60">
        <v>0.65820000000000001</v>
      </c>
      <c r="L368" s="28"/>
      <c r="M368" s="60">
        <v>136.16</v>
      </c>
      <c r="N368" s="70">
        <v>43325</v>
      </c>
      <c r="O368" s="70">
        <v>43388</v>
      </c>
      <c r="P368" s="61"/>
      <c r="R368" s="6"/>
      <c r="S368" s="6"/>
    </row>
    <row r="369" spans="1:19" ht="12">
      <c r="B369" s="60"/>
      <c r="C369" s="58"/>
      <c r="D369" s="59"/>
      <c r="E369" s="59"/>
      <c r="F369" s="59"/>
      <c r="G369" s="60"/>
      <c r="H369" s="60"/>
      <c r="I369" s="60" t="s">
        <v>52</v>
      </c>
      <c r="J369" s="60" t="s">
        <v>91</v>
      </c>
      <c r="K369" s="60">
        <v>0.74329999999999996</v>
      </c>
      <c r="L369" s="28">
        <f>SUM(K366:K369)</f>
        <v>1.8523000000000001</v>
      </c>
      <c r="M369" s="60">
        <v>120.36999999999999</v>
      </c>
      <c r="N369" s="70">
        <v>43325</v>
      </c>
      <c r="O369" s="70">
        <v>43388</v>
      </c>
      <c r="P369" s="61" t="s">
        <v>1153</v>
      </c>
      <c r="R369" s="6"/>
      <c r="S369" s="6"/>
    </row>
    <row r="370" spans="1:19" ht="12">
      <c r="A370" s="7">
        <v>145</v>
      </c>
      <c r="B370" s="60" t="s">
        <v>656</v>
      </c>
      <c r="C370" s="58" t="s">
        <v>956</v>
      </c>
      <c r="D370" s="59" t="s">
        <v>655</v>
      </c>
      <c r="E370" s="59" t="s">
        <v>654</v>
      </c>
      <c r="F370" s="59" t="s">
        <v>51</v>
      </c>
      <c r="G370" s="60">
        <v>31029</v>
      </c>
      <c r="H370" s="60" t="s">
        <v>46</v>
      </c>
      <c r="I370" s="60" t="s">
        <v>52</v>
      </c>
      <c r="J370" s="60" t="s">
        <v>106</v>
      </c>
      <c r="K370" s="60">
        <v>7.0000000000000007E-2</v>
      </c>
      <c r="L370" s="28"/>
      <c r="M370" s="60">
        <v>0</v>
      </c>
      <c r="N370" s="70">
        <v>43325</v>
      </c>
      <c r="O370" s="70">
        <v>43388</v>
      </c>
      <c r="P370" s="61"/>
      <c r="R370" s="6"/>
      <c r="S370" s="6"/>
    </row>
    <row r="371" spans="1:19" ht="12">
      <c r="B371" s="60"/>
      <c r="C371" s="58"/>
      <c r="D371" s="59"/>
      <c r="E371" s="59"/>
      <c r="F371" s="59"/>
      <c r="G371" s="60"/>
      <c r="H371" s="60"/>
      <c r="I371" s="60" t="s">
        <v>52</v>
      </c>
      <c r="J371" s="60" t="s">
        <v>98</v>
      </c>
      <c r="K371" s="60">
        <v>0.23</v>
      </c>
      <c r="L371" s="28"/>
      <c r="M371" s="60">
        <v>43.7</v>
      </c>
      <c r="N371" s="70">
        <v>43325</v>
      </c>
      <c r="O371" s="70">
        <v>43388</v>
      </c>
      <c r="P371" s="61"/>
      <c r="R371" s="6"/>
      <c r="S371" s="6"/>
    </row>
    <row r="372" spans="1:19" ht="12">
      <c r="B372" s="60"/>
      <c r="C372" s="58"/>
      <c r="D372" s="59"/>
      <c r="E372" s="59"/>
      <c r="F372" s="59"/>
      <c r="G372" s="60"/>
      <c r="H372" s="60"/>
      <c r="I372" s="60" t="s">
        <v>52</v>
      </c>
      <c r="J372" s="60" t="s">
        <v>97</v>
      </c>
      <c r="K372" s="60">
        <v>0.27</v>
      </c>
      <c r="L372" s="28"/>
      <c r="M372" s="60">
        <v>67.5</v>
      </c>
      <c r="N372" s="70">
        <v>43325</v>
      </c>
      <c r="O372" s="70">
        <v>43388</v>
      </c>
      <c r="P372" s="61"/>
      <c r="R372" s="6"/>
      <c r="S372" s="6"/>
    </row>
    <row r="373" spans="1:19" ht="12">
      <c r="B373" s="60"/>
      <c r="C373" s="58"/>
      <c r="D373" s="59"/>
      <c r="E373" s="59"/>
      <c r="F373" s="59"/>
      <c r="G373" s="60"/>
      <c r="H373" s="60"/>
      <c r="I373" s="60" t="s">
        <v>52</v>
      </c>
      <c r="J373" s="60" t="s">
        <v>109</v>
      </c>
      <c r="K373" s="60">
        <v>0.03</v>
      </c>
      <c r="L373" s="28">
        <f>SUM(K370:K373)</f>
        <v>0.60000000000000009</v>
      </c>
      <c r="M373" s="60">
        <v>7.5</v>
      </c>
      <c r="N373" s="70">
        <v>43325</v>
      </c>
      <c r="O373" s="70">
        <v>43388</v>
      </c>
      <c r="P373" s="61" t="s">
        <v>1153</v>
      </c>
      <c r="R373" s="6"/>
      <c r="S373" s="6"/>
    </row>
    <row r="374" spans="1:19" ht="12">
      <c r="A374" s="7">
        <v>146</v>
      </c>
      <c r="B374" s="60" t="s">
        <v>653</v>
      </c>
      <c r="C374" s="58" t="s">
        <v>957</v>
      </c>
      <c r="D374" s="59" t="s">
        <v>652</v>
      </c>
      <c r="E374" s="59" t="s">
        <v>651</v>
      </c>
      <c r="F374" s="59" t="s">
        <v>1165</v>
      </c>
      <c r="G374" s="60">
        <v>31020</v>
      </c>
      <c r="H374" s="60" t="s">
        <v>46</v>
      </c>
      <c r="I374" s="60" t="s">
        <v>52</v>
      </c>
      <c r="J374" s="60" t="s">
        <v>456</v>
      </c>
      <c r="K374" s="60">
        <v>5.1900000000000002E-2</v>
      </c>
      <c r="L374" s="28"/>
      <c r="M374" s="60">
        <v>0</v>
      </c>
      <c r="N374" s="70">
        <v>43325</v>
      </c>
      <c r="O374" s="70">
        <v>43388</v>
      </c>
      <c r="P374" s="61"/>
      <c r="R374" s="6"/>
      <c r="S374" s="6"/>
    </row>
    <row r="375" spans="1:19" ht="12">
      <c r="B375" s="60"/>
      <c r="C375" s="58"/>
      <c r="D375" s="59"/>
      <c r="E375" s="59"/>
      <c r="F375" s="59"/>
      <c r="G375" s="60"/>
      <c r="H375" s="60"/>
      <c r="I375" s="60" t="s">
        <v>52</v>
      </c>
      <c r="J375" s="60" t="s">
        <v>95</v>
      </c>
      <c r="K375" s="60">
        <v>2.5133999999999999</v>
      </c>
      <c r="L375" s="28"/>
      <c r="M375" s="60">
        <v>542.83000000000004</v>
      </c>
      <c r="N375" s="70">
        <v>43325</v>
      </c>
      <c r="O375" s="70">
        <v>43388</v>
      </c>
      <c r="P375" s="61"/>
      <c r="R375" s="6"/>
      <c r="S375" s="6"/>
    </row>
    <row r="376" spans="1:19" ht="12">
      <c r="B376" s="60"/>
      <c r="C376" s="58"/>
      <c r="D376" s="59"/>
      <c r="E376" s="59"/>
      <c r="F376" s="59"/>
      <c r="G376" s="60"/>
      <c r="H376" s="60"/>
      <c r="I376" s="60" t="s">
        <v>52</v>
      </c>
      <c r="J376" s="60" t="s">
        <v>93</v>
      </c>
      <c r="K376" s="60">
        <v>0.99060000000000004</v>
      </c>
      <c r="L376" s="28"/>
      <c r="M376" s="60">
        <v>160.47</v>
      </c>
      <c r="N376" s="70">
        <v>43325</v>
      </c>
      <c r="O376" s="70">
        <v>43388</v>
      </c>
      <c r="P376" s="61"/>
      <c r="R376" s="6"/>
      <c r="S376" s="6"/>
    </row>
    <row r="377" spans="1:19" ht="12">
      <c r="B377" s="60"/>
      <c r="C377" s="58"/>
      <c r="D377" s="59"/>
      <c r="E377" s="59"/>
      <c r="F377" s="59"/>
      <c r="G377" s="60"/>
      <c r="H377" s="60"/>
      <c r="I377" s="60" t="s">
        <v>52</v>
      </c>
      <c r="J377" s="60" t="s">
        <v>91</v>
      </c>
      <c r="K377" s="60">
        <v>2.6682000000000001</v>
      </c>
      <c r="L377" s="28">
        <f>SUM(K374:K377)</f>
        <v>6.2241</v>
      </c>
      <c r="M377" s="60">
        <v>432.2</v>
      </c>
      <c r="N377" s="70">
        <v>43325</v>
      </c>
      <c r="O377" s="70">
        <v>43388</v>
      </c>
      <c r="P377" s="61" t="s">
        <v>1153</v>
      </c>
      <c r="R377" s="6"/>
      <c r="S377" s="6"/>
    </row>
    <row r="378" spans="1:19" ht="12">
      <c r="A378" s="7">
        <v>147</v>
      </c>
      <c r="B378" s="60" t="s">
        <v>650</v>
      </c>
      <c r="C378" s="58" t="s">
        <v>958</v>
      </c>
      <c r="D378" s="59" t="s">
        <v>649</v>
      </c>
      <c r="E378" s="59" t="s">
        <v>648</v>
      </c>
      <c r="F378" s="59" t="s">
        <v>1168</v>
      </c>
      <c r="G378" s="60">
        <v>31020</v>
      </c>
      <c r="H378" s="60" t="s">
        <v>46</v>
      </c>
      <c r="I378" s="60" t="s">
        <v>52</v>
      </c>
      <c r="J378" s="60" t="s">
        <v>105</v>
      </c>
      <c r="K378" s="60">
        <v>0.75090000000000001</v>
      </c>
      <c r="L378" s="28"/>
      <c r="M378" s="60">
        <v>162.16999999999999</v>
      </c>
      <c r="N378" s="70">
        <v>43325</v>
      </c>
      <c r="O378" s="70">
        <v>43388</v>
      </c>
      <c r="P378" s="61"/>
      <c r="R378" s="6"/>
      <c r="S378" s="6"/>
    </row>
    <row r="379" spans="1:19" ht="12">
      <c r="B379" s="60"/>
      <c r="C379" s="58"/>
      <c r="D379" s="59"/>
      <c r="E379" s="59"/>
      <c r="F379" s="59"/>
      <c r="G379" s="60"/>
      <c r="H379" s="60"/>
      <c r="I379" s="60" t="s">
        <v>52</v>
      </c>
      <c r="J379" s="60" t="s">
        <v>104</v>
      </c>
      <c r="K379" s="60">
        <v>4.6600000000000003E-2</v>
      </c>
      <c r="L379" s="28"/>
      <c r="M379" s="60">
        <v>8.84</v>
      </c>
      <c r="N379" s="70">
        <v>43325</v>
      </c>
      <c r="O379" s="70">
        <v>43388</v>
      </c>
      <c r="P379" s="61"/>
      <c r="R379" s="6"/>
      <c r="S379" s="6"/>
    </row>
    <row r="380" spans="1:19" ht="12">
      <c r="B380" s="60"/>
      <c r="C380" s="58"/>
      <c r="D380" s="59"/>
      <c r="E380" s="59"/>
      <c r="F380" s="59"/>
      <c r="G380" s="60"/>
      <c r="H380" s="60"/>
      <c r="I380" s="60" t="s">
        <v>52</v>
      </c>
      <c r="J380" s="60" t="s">
        <v>97</v>
      </c>
      <c r="K380" s="60">
        <v>0.24</v>
      </c>
      <c r="L380" s="28"/>
      <c r="M380" s="60">
        <v>59.99</v>
      </c>
      <c r="N380" s="70">
        <v>43325</v>
      </c>
      <c r="O380" s="70">
        <v>43388</v>
      </c>
      <c r="P380" s="61"/>
      <c r="R380" s="6"/>
      <c r="S380" s="6"/>
    </row>
    <row r="381" spans="1:19" ht="12">
      <c r="B381" s="60"/>
      <c r="C381" s="58"/>
      <c r="D381" s="59"/>
      <c r="E381" s="59"/>
      <c r="F381" s="59"/>
      <c r="G381" s="60"/>
      <c r="H381" s="60"/>
      <c r="I381" s="60" t="s">
        <v>52</v>
      </c>
      <c r="J381" s="60" t="s">
        <v>111</v>
      </c>
      <c r="K381" s="60">
        <v>3.3E-3</v>
      </c>
      <c r="L381" s="28"/>
      <c r="M381" s="60">
        <v>0.62</v>
      </c>
      <c r="N381" s="70">
        <v>43325</v>
      </c>
      <c r="O381" s="70">
        <v>43388</v>
      </c>
      <c r="P381" s="61"/>
      <c r="R381" s="6"/>
      <c r="S381" s="6"/>
    </row>
    <row r="382" spans="1:19" ht="12">
      <c r="B382" s="60"/>
      <c r="C382" s="58"/>
      <c r="D382" s="59"/>
      <c r="E382" s="59"/>
      <c r="F382" s="59"/>
      <c r="G382" s="60"/>
      <c r="H382" s="60"/>
      <c r="I382" s="60" t="s">
        <v>52</v>
      </c>
      <c r="J382" s="60" t="s">
        <v>109</v>
      </c>
      <c r="K382" s="60">
        <v>0.03</v>
      </c>
      <c r="L382" s="28"/>
      <c r="M382" s="60">
        <v>7.5</v>
      </c>
      <c r="N382" s="70">
        <v>43325</v>
      </c>
      <c r="O382" s="70">
        <v>43388</v>
      </c>
      <c r="P382" s="61"/>
      <c r="R382" s="6"/>
      <c r="S382" s="6"/>
    </row>
    <row r="383" spans="1:19" ht="12">
      <c r="B383" s="60"/>
      <c r="C383" s="58"/>
      <c r="D383" s="59"/>
      <c r="E383" s="59"/>
      <c r="F383" s="59"/>
      <c r="G383" s="60"/>
      <c r="H383" s="60"/>
      <c r="I383" s="60" t="s">
        <v>52</v>
      </c>
      <c r="J383" s="60" t="s">
        <v>95</v>
      </c>
      <c r="K383" s="60">
        <v>1.625</v>
      </c>
      <c r="L383" s="28"/>
      <c r="M383" s="60">
        <v>350.91999999999996</v>
      </c>
      <c r="N383" s="70">
        <v>43325</v>
      </c>
      <c r="O383" s="70">
        <v>43388</v>
      </c>
      <c r="P383" s="61"/>
      <c r="R383" s="6"/>
      <c r="S383" s="6"/>
    </row>
    <row r="384" spans="1:19" ht="12">
      <c r="B384" s="60"/>
      <c r="C384" s="58"/>
      <c r="D384" s="59"/>
      <c r="E384" s="59"/>
      <c r="F384" s="59"/>
      <c r="G384" s="60"/>
      <c r="H384" s="60"/>
      <c r="I384" s="60" t="s">
        <v>52</v>
      </c>
      <c r="J384" s="60" t="s">
        <v>93</v>
      </c>
      <c r="K384" s="60">
        <v>1.4261999999999999</v>
      </c>
      <c r="L384" s="28"/>
      <c r="M384" s="60">
        <v>230.94</v>
      </c>
      <c r="N384" s="70">
        <v>43325</v>
      </c>
      <c r="O384" s="70">
        <v>43388</v>
      </c>
      <c r="P384" s="61"/>
      <c r="R384" s="6"/>
      <c r="S384" s="6"/>
    </row>
    <row r="385" spans="1:19" ht="12">
      <c r="B385" s="60"/>
      <c r="C385" s="58"/>
      <c r="D385" s="59"/>
      <c r="E385" s="59"/>
      <c r="F385" s="59"/>
      <c r="G385" s="60"/>
      <c r="H385" s="60"/>
      <c r="I385" s="60" t="s">
        <v>52</v>
      </c>
      <c r="J385" s="60" t="s">
        <v>91</v>
      </c>
      <c r="K385" s="60">
        <v>1.9039999999999999</v>
      </c>
      <c r="L385" s="28">
        <f>SUM(K378:K385)</f>
        <v>6.0259999999999998</v>
      </c>
      <c r="M385" s="60">
        <v>308.39999999999998</v>
      </c>
      <c r="N385" s="70">
        <v>43325</v>
      </c>
      <c r="O385" s="70">
        <v>43388</v>
      </c>
      <c r="P385" s="61" t="s">
        <v>1153</v>
      </c>
      <c r="R385" s="6"/>
      <c r="S385" s="6"/>
    </row>
    <row r="386" spans="1:19" ht="12">
      <c r="A386" s="7">
        <v>148</v>
      </c>
      <c r="B386" s="60" t="s">
        <v>647</v>
      </c>
      <c r="C386" s="58" t="s">
        <v>959</v>
      </c>
      <c r="D386" s="59" t="s">
        <v>646</v>
      </c>
      <c r="E386" s="59" t="s">
        <v>645</v>
      </c>
      <c r="F386" s="59" t="s">
        <v>1172</v>
      </c>
      <c r="G386" s="60">
        <v>31012</v>
      </c>
      <c r="H386" s="60" t="s">
        <v>46</v>
      </c>
      <c r="I386" s="60" t="s">
        <v>52</v>
      </c>
      <c r="J386" s="60" t="s">
        <v>97</v>
      </c>
      <c r="K386" s="60">
        <v>7.5999999999999998E-2</v>
      </c>
      <c r="L386" s="28"/>
      <c r="M386" s="60">
        <v>19</v>
      </c>
      <c r="N386" s="70">
        <v>43325</v>
      </c>
      <c r="O386" s="70">
        <v>43388</v>
      </c>
      <c r="P386" s="61"/>
      <c r="R386" s="6"/>
      <c r="S386" s="6"/>
    </row>
    <row r="387" spans="1:19" ht="12">
      <c r="B387" s="60"/>
      <c r="C387" s="58"/>
      <c r="D387" s="59"/>
      <c r="E387" s="59"/>
      <c r="F387" s="59"/>
      <c r="G387" s="60"/>
      <c r="H387" s="60"/>
      <c r="I387" s="60" t="s">
        <v>52</v>
      </c>
      <c r="J387" s="60" t="s">
        <v>95</v>
      </c>
      <c r="K387" s="60">
        <v>0.72399999999999998</v>
      </c>
      <c r="L387" s="28">
        <f>SUM(K386:K387)</f>
        <v>0.79999999999999993</v>
      </c>
      <c r="M387" s="60">
        <v>156.32000000000002</v>
      </c>
      <c r="N387" s="70">
        <v>43325</v>
      </c>
      <c r="O387" s="70">
        <v>43388</v>
      </c>
      <c r="P387" s="61" t="s">
        <v>1153</v>
      </c>
      <c r="R387" s="6"/>
      <c r="S387" s="6"/>
    </row>
    <row r="388" spans="1:19" ht="12">
      <c r="A388" s="7">
        <v>149</v>
      </c>
      <c r="B388" s="60" t="s">
        <v>644</v>
      </c>
      <c r="C388" s="58" t="s">
        <v>960</v>
      </c>
      <c r="D388" s="59" t="s">
        <v>643</v>
      </c>
      <c r="E388" s="59" t="s">
        <v>642</v>
      </c>
      <c r="F388" s="59" t="s">
        <v>1172</v>
      </c>
      <c r="G388" s="60">
        <v>31012</v>
      </c>
      <c r="H388" s="60" t="s">
        <v>46</v>
      </c>
      <c r="I388" s="60" t="s">
        <v>52</v>
      </c>
      <c r="J388" s="60" t="s">
        <v>96</v>
      </c>
      <c r="K388" s="60">
        <v>1.133</v>
      </c>
      <c r="L388" s="28">
        <f>SUM(K388)</f>
        <v>1.133</v>
      </c>
      <c r="M388" s="60">
        <v>183.41</v>
      </c>
      <c r="N388" s="70">
        <v>43325</v>
      </c>
      <c r="O388" s="70">
        <v>43388</v>
      </c>
      <c r="P388" s="61" t="s">
        <v>1153</v>
      </c>
      <c r="R388" s="6"/>
      <c r="S388" s="6"/>
    </row>
    <row r="389" spans="1:19" ht="22.8">
      <c r="A389" s="7">
        <v>150</v>
      </c>
      <c r="B389" s="60" t="s">
        <v>641</v>
      </c>
      <c r="C389" s="58" t="s">
        <v>961</v>
      </c>
      <c r="D389" s="59" t="s">
        <v>640</v>
      </c>
      <c r="E389" s="59" t="s">
        <v>639</v>
      </c>
      <c r="F389" s="59" t="s">
        <v>102</v>
      </c>
      <c r="G389" s="60">
        <v>31020</v>
      </c>
      <c r="H389" s="60" t="s">
        <v>46</v>
      </c>
      <c r="I389" s="60" t="s">
        <v>52</v>
      </c>
      <c r="J389" s="60" t="s">
        <v>96</v>
      </c>
      <c r="K389" s="60">
        <v>0.52329999999999999</v>
      </c>
      <c r="L389" s="28">
        <f>SUM(K389)</f>
        <v>0.52329999999999999</v>
      </c>
      <c r="M389" s="60">
        <v>84.75</v>
      </c>
      <c r="N389" s="70">
        <v>43325</v>
      </c>
      <c r="O389" s="70">
        <v>43388</v>
      </c>
      <c r="P389" s="61" t="s">
        <v>1153</v>
      </c>
      <c r="R389" s="6"/>
      <c r="S389" s="6"/>
    </row>
    <row r="390" spans="1:19" ht="12">
      <c r="A390" s="7">
        <v>151</v>
      </c>
      <c r="B390" s="60" t="s">
        <v>638</v>
      </c>
      <c r="C390" s="58" t="s">
        <v>962</v>
      </c>
      <c r="D390" s="59" t="s">
        <v>637</v>
      </c>
      <c r="E390" s="59" t="s">
        <v>636</v>
      </c>
      <c r="F390" s="59" t="s">
        <v>103</v>
      </c>
      <c r="G390" s="60">
        <v>31015</v>
      </c>
      <c r="H390" s="60" t="s">
        <v>46</v>
      </c>
      <c r="I390" s="60" t="s">
        <v>52</v>
      </c>
      <c r="J390" s="60" t="s">
        <v>97</v>
      </c>
      <c r="K390" s="60">
        <v>0.02</v>
      </c>
      <c r="L390" s="28"/>
      <c r="M390" s="60">
        <v>5</v>
      </c>
      <c r="N390" s="70">
        <v>43325</v>
      </c>
      <c r="O390" s="70">
        <v>43388</v>
      </c>
      <c r="P390" s="61"/>
      <c r="R390" s="6"/>
      <c r="S390" s="6"/>
    </row>
    <row r="391" spans="1:19" ht="12">
      <c r="B391" s="60"/>
      <c r="C391" s="58"/>
      <c r="D391" s="59"/>
      <c r="E391" s="59"/>
      <c r="F391" s="59"/>
      <c r="G391" s="60"/>
      <c r="H391" s="60"/>
      <c r="I391" s="60" t="s">
        <v>52</v>
      </c>
      <c r="J391" s="60" t="s">
        <v>109</v>
      </c>
      <c r="K391" s="60">
        <v>0.08</v>
      </c>
      <c r="L391" s="28"/>
      <c r="M391" s="60">
        <v>20</v>
      </c>
      <c r="N391" s="70">
        <v>43325</v>
      </c>
      <c r="O391" s="70">
        <v>43388</v>
      </c>
      <c r="P391" s="61"/>
      <c r="R391" s="6"/>
      <c r="S391" s="6"/>
    </row>
    <row r="392" spans="1:19" ht="12">
      <c r="B392" s="60"/>
      <c r="C392" s="58"/>
      <c r="D392" s="59"/>
      <c r="E392" s="59"/>
      <c r="F392" s="59"/>
      <c r="G392" s="60"/>
      <c r="H392" s="60"/>
      <c r="I392" s="60" t="s">
        <v>52</v>
      </c>
      <c r="J392" s="60" t="s">
        <v>112</v>
      </c>
      <c r="K392" s="60">
        <v>8.4783000000000008</v>
      </c>
      <c r="L392" s="28"/>
      <c r="M392" s="60">
        <v>1373.3899999999999</v>
      </c>
      <c r="N392" s="70">
        <v>43325</v>
      </c>
      <c r="O392" s="70">
        <v>43388</v>
      </c>
      <c r="P392" s="61"/>
      <c r="R392" s="6"/>
      <c r="S392" s="6"/>
    </row>
    <row r="393" spans="1:19" ht="12">
      <c r="B393" s="60"/>
      <c r="C393" s="58"/>
      <c r="D393" s="59"/>
      <c r="E393" s="59"/>
      <c r="F393" s="59"/>
      <c r="G393" s="60"/>
      <c r="H393" s="60"/>
      <c r="I393" s="60" t="s">
        <v>52</v>
      </c>
      <c r="J393" s="60" t="s">
        <v>96</v>
      </c>
      <c r="K393" s="60">
        <v>3.7427999999999999</v>
      </c>
      <c r="L393" s="28">
        <f>SUM(K390:K393)</f>
        <v>12.321100000000001</v>
      </c>
      <c r="M393" s="60">
        <v>599.09</v>
      </c>
      <c r="N393" s="70">
        <v>43325</v>
      </c>
      <c r="O393" s="70">
        <v>43388</v>
      </c>
      <c r="P393" s="61" t="s">
        <v>1153</v>
      </c>
      <c r="R393" s="6"/>
      <c r="S393" s="6"/>
    </row>
    <row r="394" spans="1:19" ht="12">
      <c r="A394" s="7">
        <v>152</v>
      </c>
      <c r="B394" s="60" t="s">
        <v>635</v>
      </c>
      <c r="C394" s="58" t="s">
        <v>963</v>
      </c>
      <c r="D394" s="59" t="s">
        <v>634</v>
      </c>
      <c r="E394" s="59" t="s">
        <v>633</v>
      </c>
      <c r="F394" s="59" t="s">
        <v>103</v>
      </c>
      <c r="G394" s="60">
        <v>31015</v>
      </c>
      <c r="H394" s="60" t="s">
        <v>46</v>
      </c>
      <c r="I394" s="60" t="s">
        <v>52</v>
      </c>
      <c r="J394" s="60" t="s">
        <v>139</v>
      </c>
      <c r="K394" s="60">
        <v>3.1425000000000001</v>
      </c>
      <c r="L394" s="28"/>
      <c r="M394" s="60">
        <v>471.37</v>
      </c>
      <c r="N394" s="70">
        <v>43325</v>
      </c>
      <c r="O394" s="70">
        <v>43388</v>
      </c>
      <c r="P394" s="61"/>
      <c r="R394" s="6"/>
      <c r="S394" s="6"/>
    </row>
    <row r="395" spans="1:19" ht="12">
      <c r="B395" s="60"/>
      <c r="C395" s="58"/>
      <c r="D395" s="59"/>
      <c r="E395" s="59"/>
      <c r="F395" s="59"/>
      <c r="G395" s="60"/>
      <c r="H395" s="60"/>
      <c r="I395" s="60" t="s">
        <v>52</v>
      </c>
      <c r="J395" s="60" t="s">
        <v>96</v>
      </c>
      <c r="K395" s="60">
        <v>14.546799999999999</v>
      </c>
      <c r="L395" s="28"/>
      <c r="M395" s="60">
        <v>2356.0699999999997</v>
      </c>
      <c r="N395" s="70">
        <v>43325</v>
      </c>
      <c r="O395" s="70">
        <v>43388</v>
      </c>
      <c r="P395" s="61"/>
      <c r="R395" s="6"/>
      <c r="S395" s="6"/>
    </row>
    <row r="396" spans="1:19" ht="12">
      <c r="B396" s="60"/>
      <c r="C396" s="58"/>
      <c r="D396" s="59"/>
      <c r="E396" s="59"/>
      <c r="F396" s="59"/>
      <c r="G396" s="60"/>
      <c r="H396" s="60"/>
      <c r="I396" s="60" t="s">
        <v>52</v>
      </c>
      <c r="J396" s="60" t="s">
        <v>91</v>
      </c>
      <c r="K396" s="60">
        <v>1.1054999999999999</v>
      </c>
      <c r="L396" s="28"/>
      <c r="M396" s="60">
        <v>179.08</v>
      </c>
      <c r="N396" s="70">
        <v>43325</v>
      </c>
      <c r="O396" s="70">
        <v>43388</v>
      </c>
      <c r="P396" s="61"/>
      <c r="R396" s="6"/>
      <c r="S396" s="6"/>
    </row>
    <row r="397" spans="1:19" ht="12">
      <c r="B397" s="60"/>
      <c r="C397" s="58"/>
      <c r="D397" s="59"/>
      <c r="E397" s="59"/>
      <c r="F397" s="59"/>
      <c r="G397" s="60"/>
      <c r="H397" s="60"/>
      <c r="I397" s="60" t="s">
        <v>52</v>
      </c>
      <c r="J397" s="60" t="s">
        <v>386</v>
      </c>
      <c r="K397" s="60">
        <v>6.7121000000000004</v>
      </c>
      <c r="L397" s="28">
        <f>SUM(K394:K397)</f>
        <v>25.506899999999998</v>
      </c>
      <c r="M397" s="60">
        <v>1081.1500000000001</v>
      </c>
      <c r="N397" s="70">
        <v>43325</v>
      </c>
      <c r="O397" s="70">
        <v>43388</v>
      </c>
      <c r="P397" s="61" t="s">
        <v>1153</v>
      </c>
      <c r="R397" s="6"/>
      <c r="S397" s="6"/>
    </row>
    <row r="398" spans="1:19" ht="12">
      <c r="A398" s="7">
        <v>153</v>
      </c>
      <c r="B398" s="60" t="s">
        <v>632</v>
      </c>
      <c r="C398" s="58" t="s">
        <v>964</v>
      </c>
      <c r="D398" s="59" t="s">
        <v>631</v>
      </c>
      <c r="E398" s="59" t="s">
        <v>630</v>
      </c>
      <c r="F398" s="59" t="s">
        <v>1160</v>
      </c>
      <c r="G398" s="60">
        <v>31010</v>
      </c>
      <c r="H398" s="60" t="s">
        <v>46</v>
      </c>
      <c r="I398" s="60" t="s">
        <v>52</v>
      </c>
      <c r="J398" s="60" t="s">
        <v>94</v>
      </c>
      <c r="K398" s="60">
        <v>0.496</v>
      </c>
      <c r="L398" s="28"/>
      <c r="M398" s="60">
        <v>80.349999999999994</v>
      </c>
      <c r="N398" s="70">
        <v>43325</v>
      </c>
      <c r="O398" s="70">
        <v>43388</v>
      </c>
      <c r="P398" s="61"/>
      <c r="R398" s="6"/>
      <c r="S398" s="6"/>
    </row>
    <row r="399" spans="1:19" ht="12">
      <c r="B399" s="60"/>
      <c r="C399" s="58"/>
      <c r="D399" s="59"/>
      <c r="E399" s="59"/>
      <c r="F399" s="59"/>
      <c r="G399" s="60"/>
      <c r="H399" s="60"/>
      <c r="I399" s="60" t="s">
        <v>52</v>
      </c>
      <c r="J399" s="60" t="s">
        <v>91</v>
      </c>
      <c r="K399" s="60">
        <v>0.93140000000000001</v>
      </c>
      <c r="L399" s="28">
        <f>SUM(K398:K399)</f>
        <v>1.4274</v>
      </c>
      <c r="M399" s="60">
        <v>147.62</v>
      </c>
      <c r="N399" s="70">
        <v>43325</v>
      </c>
      <c r="O399" s="70">
        <v>43388</v>
      </c>
      <c r="P399" s="61" t="s">
        <v>1153</v>
      </c>
      <c r="R399" s="6"/>
      <c r="S399" s="6"/>
    </row>
    <row r="400" spans="1:19" ht="12">
      <c r="A400" s="7">
        <v>154</v>
      </c>
      <c r="B400" s="60" t="s">
        <v>629</v>
      </c>
      <c r="C400" s="58" t="s">
        <v>965</v>
      </c>
      <c r="D400" s="59" t="s">
        <v>628</v>
      </c>
      <c r="E400" s="59" t="s">
        <v>627</v>
      </c>
      <c r="F400" s="59" t="s">
        <v>1156</v>
      </c>
      <c r="G400" s="60">
        <v>31026</v>
      </c>
      <c r="H400" s="60" t="s">
        <v>46</v>
      </c>
      <c r="I400" s="60" t="s">
        <v>52</v>
      </c>
      <c r="J400" s="60" t="s">
        <v>95</v>
      </c>
      <c r="K400" s="60">
        <v>0.44350000000000001</v>
      </c>
      <c r="L400" s="28">
        <f>SUM(K400)</f>
        <v>0.44350000000000001</v>
      </c>
      <c r="M400" s="60">
        <v>95.78</v>
      </c>
      <c r="N400" s="70">
        <v>43325</v>
      </c>
      <c r="O400" s="70">
        <v>43388</v>
      </c>
      <c r="P400" s="61" t="s">
        <v>1153</v>
      </c>
      <c r="R400" s="6"/>
      <c r="S400" s="6"/>
    </row>
    <row r="401" spans="1:19" ht="12">
      <c r="A401" s="7">
        <v>155</v>
      </c>
      <c r="B401" s="60" t="s">
        <v>626</v>
      </c>
      <c r="C401" s="58" t="s">
        <v>966</v>
      </c>
      <c r="D401" s="59" t="s">
        <v>625</v>
      </c>
      <c r="E401" s="59" t="s">
        <v>624</v>
      </c>
      <c r="F401" s="59" t="s">
        <v>1156</v>
      </c>
      <c r="G401" s="60">
        <v>31026</v>
      </c>
      <c r="H401" s="60" t="s">
        <v>46</v>
      </c>
      <c r="I401" s="60" t="s">
        <v>52</v>
      </c>
      <c r="J401" s="60" t="s">
        <v>95</v>
      </c>
      <c r="K401" s="60">
        <v>3.1031</v>
      </c>
      <c r="L401" s="28"/>
      <c r="M401" s="60">
        <v>640.39</v>
      </c>
      <c r="N401" s="70">
        <v>43325</v>
      </c>
      <c r="O401" s="70">
        <v>43388</v>
      </c>
      <c r="P401" s="61"/>
      <c r="R401" s="6"/>
      <c r="S401" s="6"/>
    </row>
    <row r="402" spans="1:19" ht="12">
      <c r="B402" s="60"/>
      <c r="C402" s="58"/>
      <c r="D402" s="59"/>
      <c r="E402" s="59"/>
      <c r="F402" s="59"/>
      <c r="G402" s="60"/>
      <c r="H402" s="60"/>
      <c r="I402" s="60" t="s">
        <v>52</v>
      </c>
      <c r="J402" s="60" t="s">
        <v>93</v>
      </c>
      <c r="K402" s="60">
        <v>2.6789999999999998</v>
      </c>
      <c r="L402" s="28">
        <f>SUM(K401:K402)</f>
        <v>5.7820999999999998</v>
      </c>
      <c r="M402" s="60">
        <v>433.84</v>
      </c>
      <c r="N402" s="70">
        <v>43325</v>
      </c>
      <c r="O402" s="70">
        <v>43388</v>
      </c>
      <c r="P402" s="61" t="s">
        <v>1153</v>
      </c>
      <c r="R402" s="6"/>
      <c r="S402" s="6"/>
    </row>
    <row r="403" spans="1:19" ht="22.8">
      <c r="A403" s="7">
        <v>156</v>
      </c>
      <c r="B403" s="60" t="s">
        <v>623</v>
      </c>
      <c r="C403" s="58" t="s">
        <v>967</v>
      </c>
      <c r="D403" s="59" t="s">
        <v>622</v>
      </c>
      <c r="E403" s="59" t="s">
        <v>621</v>
      </c>
      <c r="F403" s="59" t="s">
        <v>1178</v>
      </c>
      <c r="G403" s="60">
        <v>31010</v>
      </c>
      <c r="H403" s="60" t="s">
        <v>46</v>
      </c>
      <c r="I403" s="60" t="s">
        <v>52</v>
      </c>
      <c r="J403" s="60" t="s">
        <v>96</v>
      </c>
      <c r="K403" s="60">
        <v>1.2979000000000001</v>
      </c>
      <c r="L403" s="28"/>
      <c r="M403" s="60">
        <v>210.17</v>
      </c>
      <c r="N403" s="70">
        <v>43325</v>
      </c>
      <c r="O403" s="70">
        <v>43388</v>
      </c>
      <c r="P403" s="61"/>
      <c r="R403" s="6"/>
      <c r="S403" s="6"/>
    </row>
    <row r="404" spans="1:19" ht="12">
      <c r="B404" s="60"/>
      <c r="C404" s="58"/>
      <c r="D404" s="59"/>
      <c r="E404" s="59"/>
      <c r="F404" s="59"/>
      <c r="G404" s="60"/>
      <c r="H404" s="60"/>
      <c r="I404" s="60" t="s">
        <v>52</v>
      </c>
      <c r="J404" s="60" t="s">
        <v>95</v>
      </c>
      <c r="K404" s="60">
        <v>0.80900000000000005</v>
      </c>
      <c r="L404" s="28"/>
      <c r="M404" s="60">
        <v>174.70000000000002</v>
      </c>
      <c r="N404" s="70">
        <v>43325</v>
      </c>
      <c r="O404" s="70">
        <v>43388</v>
      </c>
      <c r="P404" s="61"/>
      <c r="R404" s="6"/>
      <c r="S404" s="6"/>
    </row>
    <row r="405" spans="1:19" ht="12">
      <c r="B405" s="60"/>
      <c r="C405" s="58"/>
      <c r="D405" s="59"/>
      <c r="E405" s="59"/>
      <c r="F405" s="59"/>
      <c r="G405" s="60"/>
      <c r="H405" s="60"/>
      <c r="I405" s="60" t="s">
        <v>52</v>
      </c>
      <c r="J405" s="60" t="s">
        <v>91</v>
      </c>
      <c r="K405" s="60">
        <v>0.55200000000000005</v>
      </c>
      <c r="L405" s="28">
        <f>SUM(K403:K405)</f>
        <v>2.6589</v>
      </c>
      <c r="M405" s="60">
        <v>89.42</v>
      </c>
      <c r="N405" s="70">
        <v>43325</v>
      </c>
      <c r="O405" s="70">
        <v>43388</v>
      </c>
      <c r="P405" s="61" t="s">
        <v>1153</v>
      </c>
      <c r="R405" s="6"/>
      <c r="S405" s="6"/>
    </row>
    <row r="406" spans="1:19" ht="12">
      <c r="A406" s="7">
        <v>157</v>
      </c>
      <c r="B406" s="60" t="s">
        <v>620</v>
      </c>
      <c r="C406" s="58" t="s">
        <v>968</v>
      </c>
      <c r="D406" s="59" t="s">
        <v>619</v>
      </c>
      <c r="E406" s="59" t="s">
        <v>618</v>
      </c>
      <c r="F406" s="59" t="s">
        <v>51</v>
      </c>
      <c r="G406" s="60">
        <v>31029</v>
      </c>
      <c r="H406" s="60" t="s">
        <v>46</v>
      </c>
      <c r="I406" s="60" t="s">
        <v>52</v>
      </c>
      <c r="J406" s="60" t="s">
        <v>96</v>
      </c>
      <c r="K406" s="60">
        <v>2.5670000000000002</v>
      </c>
      <c r="L406" s="28">
        <f>SUM(K406)</f>
        <v>2.5670000000000002</v>
      </c>
      <c r="M406" s="60">
        <v>415.7</v>
      </c>
      <c r="N406" s="70">
        <v>43325</v>
      </c>
      <c r="O406" s="70">
        <v>43388</v>
      </c>
      <c r="P406" s="61" t="s">
        <v>1153</v>
      </c>
      <c r="R406" s="6"/>
      <c r="S406" s="6"/>
    </row>
    <row r="407" spans="1:19" ht="12">
      <c r="A407" s="7">
        <v>158</v>
      </c>
      <c r="B407" s="60" t="s">
        <v>617</v>
      </c>
      <c r="C407" s="58" t="s">
        <v>969</v>
      </c>
      <c r="D407" s="59" t="s">
        <v>616</v>
      </c>
      <c r="E407" s="59" t="s">
        <v>615</v>
      </c>
      <c r="F407" s="59" t="s">
        <v>51</v>
      </c>
      <c r="G407" s="60">
        <v>31029</v>
      </c>
      <c r="H407" s="60" t="s">
        <v>46</v>
      </c>
      <c r="I407" s="60" t="s">
        <v>52</v>
      </c>
      <c r="J407" s="60" t="s">
        <v>112</v>
      </c>
      <c r="K407" s="60">
        <v>0.13250000000000001</v>
      </c>
      <c r="L407" s="28"/>
      <c r="M407" s="60">
        <v>21.45</v>
      </c>
      <c r="N407" s="70">
        <v>43325</v>
      </c>
      <c r="O407" s="70">
        <v>43388</v>
      </c>
      <c r="P407" s="61"/>
      <c r="R407" s="6"/>
      <c r="S407" s="6"/>
    </row>
    <row r="408" spans="1:19" ht="12">
      <c r="B408" s="60"/>
      <c r="C408" s="58"/>
      <c r="D408" s="59"/>
      <c r="E408" s="59"/>
      <c r="F408" s="59"/>
      <c r="G408" s="60"/>
      <c r="H408" s="60"/>
      <c r="I408" s="60" t="s">
        <v>52</v>
      </c>
      <c r="J408" s="60" t="s">
        <v>96</v>
      </c>
      <c r="K408" s="60">
        <v>1.8889</v>
      </c>
      <c r="L408" s="28">
        <f>SUM(K407:K408)</f>
        <v>2.0213999999999999</v>
      </c>
      <c r="M408" s="60">
        <v>305.93</v>
      </c>
      <c r="N408" s="70">
        <v>43325</v>
      </c>
      <c r="O408" s="70">
        <v>43388</v>
      </c>
      <c r="P408" s="61" t="s">
        <v>1153</v>
      </c>
      <c r="R408" s="6"/>
      <c r="S408" s="6"/>
    </row>
    <row r="409" spans="1:19" ht="12">
      <c r="A409" s="7">
        <v>159</v>
      </c>
      <c r="B409" s="60" t="s">
        <v>614</v>
      </c>
      <c r="C409" s="58" t="s">
        <v>970</v>
      </c>
      <c r="D409" s="59" t="s">
        <v>613</v>
      </c>
      <c r="E409" s="59" t="s">
        <v>612</v>
      </c>
      <c r="F409" s="59" t="s">
        <v>1165</v>
      </c>
      <c r="G409" s="60">
        <v>31020</v>
      </c>
      <c r="H409" s="60" t="s">
        <v>46</v>
      </c>
      <c r="I409" s="60" t="s">
        <v>52</v>
      </c>
      <c r="J409" s="60" t="s">
        <v>93</v>
      </c>
      <c r="K409" s="60">
        <v>5.0124000000000004</v>
      </c>
      <c r="L409" s="28">
        <f>SUM(K409)</f>
        <v>5.0124000000000004</v>
      </c>
      <c r="M409" s="60">
        <v>811.89</v>
      </c>
      <c r="N409" s="70">
        <v>43325</v>
      </c>
      <c r="O409" s="70">
        <v>43388</v>
      </c>
      <c r="P409" s="61" t="s">
        <v>1153</v>
      </c>
      <c r="R409" s="6"/>
      <c r="S409" s="6"/>
    </row>
    <row r="410" spans="1:19" ht="12">
      <c r="A410" s="7">
        <v>160</v>
      </c>
      <c r="B410" s="60" t="s">
        <v>611</v>
      </c>
      <c r="C410" s="58" t="s">
        <v>971</v>
      </c>
      <c r="D410" s="59" t="s">
        <v>610</v>
      </c>
      <c r="E410" s="59" t="s">
        <v>609</v>
      </c>
      <c r="F410" s="59" t="s">
        <v>51</v>
      </c>
      <c r="G410" s="60">
        <v>31029</v>
      </c>
      <c r="H410" s="60" t="s">
        <v>46</v>
      </c>
      <c r="I410" s="60" t="s">
        <v>52</v>
      </c>
      <c r="J410" s="60" t="s">
        <v>95</v>
      </c>
      <c r="K410" s="60">
        <v>0.20480000000000001</v>
      </c>
      <c r="L410" s="28"/>
      <c r="M410" s="60">
        <v>44.23</v>
      </c>
      <c r="N410" s="70">
        <v>43325</v>
      </c>
      <c r="O410" s="70">
        <v>43388</v>
      </c>
      <c r="P410" s="61"/>
      <c r="R410" s="6"/>
      <c r="S410" s="6"/>
    </row>
    <row r="411" spans="1:19" ht="12">
      <c r="B411" s="60"/>
      <c r="C411" s="58"/>
      <c r="D411" s="59"/>
      <c r="E411" s="59"/>
      <c r="F411" s="59"/>
      <c r="G411" s="60"/>
      <c r="H411" s="60"/>
      <c r="I411" s="60" t="s">
        <v>52</v>
      </c>
      <c r="J411" s="60" t="s">
        <v>91</v>
      </c>
      <c r="K411" s="60">
        <v>5.9905999999999997</v>
      </c>
      <c r="L411" s="28">
        <f>SUM(K410:K411)</f>
        <v>6.1953999999999994</v>
      </c>
      <c r="M411" s="60">
        <v>970.44</v>
      </c>
      <c r="N411" s="70">
        <v>43325</v>
      </c>
      <c r="O411" s="70">
        <v>43388</v>
      </c>
      <c r="P411" s="61" t="s">
        <v>1153</v>
      </c>
      <c r="R411" s="6"/>
      <c r="S411" s="6"/>
    </row>
    <row r="412" spans="1:19" ht="12">
      <c r="A412" s="7">
        <v>161</v>
      </c>
      <c r="B412" s="60" t="s">
        <v>608</v>
      </c>
      <c r="C412" s="58" t="s">
        <v>972</v>
      </c>
      <c r="D412" s="59" t="s">
        <v>607</v>
      </c>
      <c r="E412" s="59" t="s">
        <v>606</v>
      </c>
      <c r="F412" s="59" t="s">
        <v>1161</v>
      </c>
      <c r="G412" s="60">
        <v>31020</v>
      </c>
      <c r="H412" s="60" t="s">
        <v>46</v>
      </c>
      <c r="I412" s="60" t="s">
        <v>52</v>
      </c>
      <c r="J412" s="60" t="s">
        <v>97</v>
      </c>
      <c r="K412" s="60">
        <v>0.111</v>
      </c>
      <c r="L412" s="28"/>
      <c r="M412" s="60">
        <v>27.75</v>
      </c>
      <c r="N412" s="70">
        <v>43325</v>
      </c>
      <c r="O412" s="70">
        <v>43388</v>
      </c>
      <c r="P412" s="61"/>
      <c r="R412" s="6"/>
      <c r="S412" s="6"/>
    </row>
    <row r="413" spans="1:19" ht="12">
      <c r="B413" s="60"/>
      <c r="C413" s="58"/>
      <c r="D413" s="59"/>
      <c r="E413" s="59"/>
      <c r="F413" s="59"/>
      <c r="G413" s="60"/>
      <c r="H413" s="60"/>
      <c r="I413" s="60" t="s">
        <v>52</v>
      </c>
      <c r="J413" s="60" t="s">
        <v>96</v>
      </c>
      <c r="K413" s="60">
        <v>3.0150000000000001</v>
      </c>
      <c r="L413" s="28"/>
      <c r="M413" s="60">
        <v>488.25</v>
      </c>
      <c r="N413" s="70">
        <v>43325</v>
      </c>
      <c r="O413" s="70">
        <v>43388</v>
      </c>
      <c r="P413" s="61"/>
      <c r="R413" s="6"/>
      <c r="S413" s="6"/>
    </row>
    <row r="414" spans="1:19" ht="12">
      <c r="B414" s="60"/>
      <c r="C414" s="58"/>
      <c r="D414" s="59"/>
      <c r="E414" s="59"/>
      <c r="F414" s="59"/>
      <c r="G414" s="60"/>
      <c r="H414" s="60"/>
      <c r="I414" s="60" t="s">
        <v>52</v>
      </c>
      <c r="J414" s="60" t="s">
        <v>95</v>
      </c>
      <c r="K414" s="60">
        <v>0.08</v>
      </c>
      <c r="L414" s="28">
        <f>SUM(K412:K414)</f>
        <v>3.2060000000000004</v>
      </c>
      <c r="M414" s="60">
        <v>17.28</v>
      </c>
      <c r="N414" s="70">
        <v>43325</v>
      </c>
      <c r="O414" s="70">
        <v>43388</v>
      </c>
      <c r="P414" s="61" t="s">
        <v>1153</v>
      </c>
      <c r="R414" s="6"/>
      <c r="S414" s="6"/>
    </row>
    <row r="415" spans="1:19" ht="12">
      <c r="A415" s="7">
        <v>162</v>
      </c>
      <c r="B415" s="60" t="s">
        <v>605</v>
      </c>
      <c r="C415" s="58" t="s">
        <v>973</v>
      </c>
      <c r="D415" s="59" t="s">
        <v>604</v>
      </c>
      <c r="E415" s="59" t="s">
        <v>603</v>
      </c>
      <c r="F415" s="59" t="s">
        <v>57</v>
      </c>
      <c r="G415" s="60">
        <v>31014</v>
      </c>
      <c r="H415" s="60" t="s">
        <v>46</v>
      </c>
      <c r="I415" s="60" t="s">
        <v>52</v>
      </c>
      <c r="J415" s="60" t="s">
        <v>97</v>
      </c>
      <c r="K415" s="60">
        <v>0.16600000000000001</v>
      </c>
      <c r="L415" s="28"/>
      <c r="M415" s="60">
        <v>41.5</v>
      </c>
      <c r="N415" s="70">
        <v>43325</v>
      </c>
      <c r="O415" s="70">
        <v>43388</v>
      </c>
      <c r="P415" s="61"/>
      <c r="R415" s="6"/>
      <c r="S415" s="6"/>
    </row>
    <row r="416" spans="1:19" ht="12">
      <c r="B416" s="60"/>
      <c r="C416" s="58"/>
      <c r="D416" s="59"/>
      <c r="E416" s="59"/>
      <c r="F416" s="59"/>
      <c r="G416" s="60"/>
      <c r="H416" s="60"/>
      <c r="I416" s="60" t="s">
        <v>52</v>
      </c>
      <c r="J416" s="60" t="s">
        <v>96</v>
      </c>
      <c r="K416" s="60">
        <v>0.96899999999999997</v>
      </c>
      <c r="L416" s="28"/>
      <c r="M416" s="60">
        <v>156.91999999999999</v>
      </c>
      <c r="N416" s="70">
        <v>43325</v>
      </c>
      <c r="O416" s="70">
        <v>43388</v>
      </c>
      <c r="P416" s="61"/>
      <c r="R416" s="6"/>
      <c r="S416" s="6"/>
    </row>
    <row r="417" spans="1:19" ht="12">
      <c r="B417" s="60"/>
      <c r="C417" s="58"/>
      <c r="D417" s="59"/>
      <c r="E417" s="59"/>
      <c r="F417" s="59"/>
      <c r="G417" s="60"/>
      <c r="H417" s="60"/>
      <c r="I417" s="60" t="s">
        <v>52</v>
      </c>
      <c r="J417" s="60" t="s">
        <v>95</v>
      </c>
      <c r="K417" s="60">
        <v>1.4690000000000001</v>
      </c>
      <c r="L417" s="28"/>
      <c r="M417" s="60">
        <v>317.23</v>
      </c>
      <c r="N417" s="70">
        <v>43325</v>
      </c>
      <c r="O417" s="70">
        <v>43388</v>
      </c>
      <c r="P417" s="61"/>
      <c r="R417" s="6"/>
      <c r="S417" s="6"/>
    </row>
    <row r="418" spans="1:19" ht="12">
      <c r="B418" s="60"/>
      <c r="C418" s="58"/>
      <c r="D418" s="59"/>
      <c r="E418" s="59"/>
      <c r="F418" s="59"/>
      <c r="G418" s="60"/>
      <c r="H418" s="60"/>
      <c r="I418" s="60" t="s">
        <v>52</v>
      </c>
      <c r="J418" s="60" t="s">
        <v>91</v>
      </c>
      <c r="K418" s="60">
        <v>0.72</v>
      </c>
      <c r="L418" s="28">
        <f>SUM(K415:K418)</f>
        <v>3.3239999999999998</v>
      </c>
      <c r="M418" s="60">
        <v>116.64</v>
      </c>
      <c r="N418" s="70">
        <v>43325</v>
      </c>
      <c r="O418" s="70">
        <v>43388</v>
      </c>
      <c r="P418" s="61" t="s">
        <v>1153</v>
      </c>
      <c r="R418" s="6"/>
      <c r="S418" s="6"/>
    </row>
    <row r="419" spans="1:19" ht="12">
      <c r="A419" s="7">
        <v>163</v>
      </c>
      <c r="B419" s="60" t="s">
        <v>602</v>
      </c>
      <c r="C419" s="58" t="s">
        <v>974</v>
      </c>
      <c r="D419" s="59" t="s">
        <v>601</v>
      </c>
      <c r="E419" s="59" t="s">
        <v>600</v>
      </c>
      <c r="F419" s="59" t="s">
        <v>51</v>
      </c>
      <c r="G419" s="60">
        <v>31029</v>
      </c>
      <c r="H419" s="60" t="s">
        <v>46</v>
      </c>
      <c r="I419" s="60" t="s">
        <v>52</v>
      </c>
      <c r="J419" s="60" t="s">
        <v>96</v>
      </c>
      <c r="K419" s="60">
        <v>16.264099999999999</v>
      </c>
      <c r="L419" s="28">
        <f>SUM(K419)</f>
        <v>16.264099999999999</v>
      </c>
      <c r="M419" s="60">
        <v>2586.88</v>
      </c>
      <c r="N419" s="70">
        <v>43325</v>
      </c>
      <c r="O419" s="70">
        <v>43388</v>
      </c>
      <c r="P419" s="61" t="s">
        <v>1153</v>
      </c>
      <c r="R419" s="6"/>
      <c r="S419" s="6"/>
    </row>
    <row r="420" spans="1:19" ht="12">
      <c r="A420" s="7">
        <v>164</v>
      </c>
      <c r="B420" s="60" t="s">
        <v>599</v>
      </c>
      <c r="C420" s="58" t="s">
        <v>975</v>
      </c>
      <c r="D420" s="59" t="s">
        <v>598</v>
      </c>
      <c r="E420" s="59" t="s">
        <v>597</v>
      </c>
      <c r="F420" s="59" t="s">
        <v>57</v>
      </c>
      <c r="G420" s="60">
        <v>31014</v>
      </c>
      <c r="H420" s="60" t="s">
        <v>46</v>
      </c>
      <c r="I420" s="60" t="s">
        <v>52</v>
      </c>
      <c r="J420" s="60" t="s">
        <v>98</v>
      </c>
      <c r="K420" s="60">
        <v>0.23350000000000001</v>
      </c>
      <c r="L420" s="28"/>
      <c r="M420" s="60">
        <v>44.36</v>
      </c>
      <c r="N420" s="70">
        <v>43325</v>
      </c>
      <c r="O420" s="70">
        <v>43388</v>
      </c>
      <c r="P420" s="61"/>
      <c r="R420" s="6"/>
      <c r="S420" s="6"/>
    </row>
    <row r="421" spans="1:19" ht="12">
      <c r="B421" s="60"/>
      <c r="C421" s="58"/>
      <c r="D421" s="59"/>
      <c r="E421" s="59"/>
      <c r="F421" s="59"/>
      <c r="G421" s="60"/>
      <c r="H421" s="60"/>
      <c r="I421" s="60" t="s">
        <v>52</v>
      </c>
      <c r="J421" s="60" t="s">
        <v>95</v>
      </c>
      <c r="K421" s="60">
        <v>0.26650000000000001</v>
      </c>
      <c r="L421" s="28">
        <f>SUM(K420:K421)</f>
        <v>0.5</v>
      </c>
      <c r="M421" s="60">
        <v>57.56</v>
      </c>
      <c r="N421" s="70">
        <v>43325</v>
      </c>
      <c r="O421" s="70">
        <v>43388</v>
      </c>
      <c r="P421" s="61" t="s">
        <v>1153</v>
      </c>
      <c r="R421" s="6"/>
      <c r="S421" s="6"/>
    </row>
    <row r="422" spans="1:19" ht="12">
      <c r="A422" s="7">
        <v>165</v>
      </c>
      <c r="B422" s="60" t="s">
        <v>596</v>
      </c>
      <c r="C422" s="58" t="s">
        <v>976</v>
      </c>
      <c r="D422" s="59" t="s">
        <v>595</v>
      </c>
      <c r="E422" s="59" t="s">
        <v>594</v>
      </c>
      <c r="F422" s="59" t="s">
        <v>57</v>
      </c>
      <c r="G422" s="60">
        <v>31014</v>
      </c>
      <c r="H422" s="60" t="s">
        <v>46</v>
      </c>
      <c r="I422" s="60" t="s">
        <v>52</v>
      </c>
      <c r="J422" s="60" t="s">
        <v>96</v>
      </c>
      <c r="K422" s="60">
        <v>1.07</v>
      </c>
      <c r="L422" s="28">
        <f>SUM(K422)</f>
        <v>1.07</v>
      </c>
      <c r="M422" s="60">
        <v>173.32</v>
      </c>
      <c r="N422" s="70">
        <v>43325</v>
      </c>
      <c r="O422" s="70">
        <v>43388</v>
      </c>
      <c r="P422" s="61" t="s">
        <v>1153</v>
      </c>
      <c r="R422" s="6"/>
      <c r="S422" s="6"/>
    </row>
    <row r="423" spans="1:19" ht="12">
      <c r="A423" s="7">
        <v>166</v>
      </c>
      <c r="B423" s="60" t="s">
        <v>593</v>
      </c>
      <c r="C423" s="58" t="s">
        <v>977</v>
      </c>
      <c r="D423" s="59" t="s">
        <v>592</v>
      </c>
      <c r="E423" s="59" t="s">
        <v>591</v>
      </c>
      <c r="F423" s="59" t="s">
        <v>1160</v>
      </c>
      <c r="G423" s="60">
        <v>31010</v>
      </c>
      <c r="H423" s="60" t="s">
        <v>46</v>
      </c>
      <c r="I423" s="60" t="s">
        <v>52</v>
      </c>
      <c r="J423" s="60" t="s">
        <v>153</v>
      </c>
      <c r="K423" s="60">
        <v>0.2145</v>
      </c>
      <c r="L423" s="28"/>
      <c r="M423" s="60">
        <f>12.87+35.18</f>
        <v>48.05</v>
      </c>
      <c r="N423" s="70">
        <v>43325</v>
      </c>
      <c r="O423" s="70">
        <v>43388</v>
      </c>
      <c r="P423" s="61"/>
      <c r="R423" s="6"/>
      <c r="S423" s="6"/>
    </row>
    <row r="424" spans="1:19" ht="12">
      <c r="B424" s="60"/>
      <c r="C424" s="58"/>
      <c r="D424" s="59"/>
      <c r="E424" s="59"/>
      <c r="F424" s="59"/>
      <c r="G424" s="60"/>
      <c r="H424" s="60"/>
      <c r="I424" s="60" t="s">
        <v>52</v>
      </c>
      <c r="J424" s="60" t="s">
        <v>152</v>
      </c>
      <c r="K424" s="60">
        <v>0.1837</v>
      </c>
      <c r="L424" s="28"/>
      <c r="M424" s="60">
        <v>45.92</v>
      </c>
      <c r="N424" s="70">
        <v>43325</v>
      </c>
      <c r="O424" s="70">
        <v>43388</v>
      </c>
      <c r="P424" s="61"/>
      <c r="R424" s="6"/>
      <c r="S424" s="6"/>
    </row>
    <row r="425" spans="1:19" ht="12">
      <c r="B425" s="60"/>
      <c r="C425" s="58"/>
      <c r="D425" s="59"/>
      <c r="E425" s="59"/>
      <c r="F425" s="59"/>
      <c r="G425" s="60"/>
      <c r="H425" s="60"/>
      <c r="I425" s="60" t="s">
        <v>52</v>
      </c>
      <c r="J425" s="60" t="s">
        <v>95</v>
      </c>
      <c r="K425" s="60">
        <v>0.98180000000000001</v>
      </c>
      <c r="L425" s="28">
        <f>SUM(K423:K425)</f>
        <v>1.38</v>
      </c>
      <c r="M425" s="60">
        <v>212.01</v>
      </c>
      <c r="N425" s="70">
        <v>43325</v>
      </c>
      <c r="O425" s="70">
        <v>43388</v>
      </c>
      <c r="P425" s="61" t="s">
        <v>1153</v>
      </c>
      <c r="R425" s="6"/>
      <c r="S425" s="6"/>
    </row>
    <row r="426" spans="1:19" ht="22.8">
      <c r="A426" s="7">
        <v>167</v>
      </c>
      <c r="B426" s="60" t="s">
        <v>590</v>
      </c>
      <c r="C426" s="58" t="s">
        <v>978</v>
      </c>
      <c r="D426" s="59" t="s">
        <v>589</v>
      </c>
      <c r="E426" s="59" t="s">
        <v>588</v>
      </c>
      <c r="F426" s="59" t="s">
        <v>1179</v>
      </c>
      <c r="G426" s="60">
        <v>31020</v>
      </c>
      <c r="H426" s="60" t="s">
        <v>46</v>
      </c>
      <c r="I426" s="60" t="s">
        <v>52</v>
      </c>
      <c r="J426" s="60" t="s">
        <v>96</v>
      </c>
      <c r="K426" s="60">
        <v>3.78</v>
      </c>
      <c r="L426" s="28">
        <f>SUM(K426)</f>
        <v>3.78</v>
      </c>
      <c r="M426" s="60">
        <v>612.34</v>
      </c>
      <c r="N426" s="70">
        <v>43325</v>
      </c>
      <c r="O426" s="70">
        <v>43388</v>
      </c>
      <c r="P426" s="61" t="s">
        <v>1153</v>
      </c>
      <c r="R426" s="6"/>
      <c r="S426" s="6"/>
    </row>
    <row r="427" spans="1:19" ht="12">
      <c r="A427" s="7">
        <v>168</v>
      </c>
      <c r="B427" s="60" t="s">
        <v>587</v>
      </c>
      <c r="C427" s="58" t="s">
        <v>979</v>
      </c>
      <c r="D427" s="59" t="s">
        <v>586</v>
      </c>
      <c r="E427" s="59" t="s">
        <v>585</v>
      </c>
      <c r="F427" s="59" t="s">
        <v>1156</v>
      </c>
      <c r="G427" s="60">
        <v>31026</v>
      </c>
      <c r="H427" s="60" t="s">
        <v>46</v>
      </c>
      <c r="I427" s="60" t="s">
        <v>52</v>
      </c>
      <c r="J427" s="60" t="s">
        <v>105</v>
      </c>
      <c r="K427" s="60">
        <v>2.8299999999999999E-2</v>
      </c>
      <c r="L427" s="28"/>
      <c r="M427" s="60">
        <v>3.65</v>
      </c>
      <c r="N427" s="70">
        <v>43325</v>
      </c>
      <c r="O427" s="70">
        <v>43388</v>
      </c>
      <c r="P427" s="61"/>
      <c r="R427" s="6"/>
      <c r="S427" s="6"/>
    </row>
    <row r="428" spans="1:19" ht="12">
      <c r="B428" s="60"/>
      <c r="C428" s="58"/>
      <c r="D428" s="59"/>
      <c r="E428" s="59"/>
      <c r="F428" s="59"/>
      <c r="G428" s="60"/>
      <c r="H428" s="60"/>
      <c r="I428" s="60" t="s">
        <v>52</v>
      </c>
      <c r="J428" s="60" t="s">
        <v>95</v>
      </c>
      <c r="K428" s="60">
        <v>0.2797</v>
      </c>
      <c r="L428" s="28">
        <f>SUM(K427:K428)</f>
        <v>0.308</v>
      </c>
      <c r="M428" s="60">
        <v>57.319999999999993</v>
      </c>
      <c r="N428" s="70">
        <v>43325</v>
      </c>
      <c r="O428" s="70">
        <v>43388</v>
      </c>
      <c r="P428" s="61" t="s">
        <v>1153</v>
      </c>
      <c r="R428" s="6"/>
      <c r="S428" s="6"/>
    </row>
    <row r="429" spans="1:19" ht="12">
      <c r="A429" s="7">
        <v>169</v>
      </c>
      <c r="B429" s="60" t="s">
        <v>584</v>
      </c>
      <c r="C429" s="58" t="s">
        <v>980</v>
      </c>
      <c r="D429" s="59" t="s">
        <v>583</v>
      </c>
      <c r="E429" s="59" t="s">
        <v>582</v>
      </c>
      <c r="F429" s="59" t="s">
        <v>51</v>
      </c>
      <c r="G429" s="60">
        <v>31029</v>
      </c>
      <c r="H429" s="60" t="s">
        <v>46</v>
      </c>
      <c r="I429" s="60" t="s">
        <v>52</v>
      </c>
      <c r="J429" s="60" t="s">
        <v>96</v>
      </c>
      <c r="K429" s="60">
        <v>0.91390000000000005</v>
      </c>
      <c r="L429" s="28">
        <f>SUM(K429)</f>
        <v>0.91390000000000005</v>
      </c>
      <c r="M429" s="60">
        <v>147.82</v>
      </c>
      <c r="N429" s="70">
        <v>43325</v>
      </c>
      <c r="O429" s="70">
        <v>43388</v>
      </c>
      <c r="P429" s="61" t="s">
        <v>1153</v>
      </c>
      <c r="R429" s="6"/>
      <c r="S429" s="6"/>
    </row>
    <row r="430" spans="1:19" ht="12">
      <c r="A430" s="7">
        <v>170</v>
      </c>
      <c r="B430" s="60" t="s">
        <v>581</v>
      </c>
      <c r="C430" s="58" t="s">
        <v>981</v>
      </c>
      <c r="D430" s="59" t="s">
        <v>580</v>
      </c>
      <c r="E430" s="59" t="s">
        <v>579</v>
      </c>
      <c r="F430" s="59" t="s">
        <v>103</v>
      </c>
      <c r="G430" s="60">
        <v>31015</v>
      </c>
      <c r="H430" s="60" t="s">
        <v>46</v>
      </c>
      <c r="I430" s="60" t="s">
        <v>52</v>
      </c>
      <c r="J430" s="60" t="s">
        <v>96</v>
      </c>
      <c r="K430" s="60">
        <v>5.0263999999999998</v>
      </c>
      <c r="L430" s="28">
        <f>SUM(K430)</f>
        <v>5.0263999999999998</v>
      </c>
      <c r="M430" s="60">
        <v>814.11</v>
      </c>
      <c r="N430" s="70">
        <v>43325</v>
      </c>
      <c r="O430" s="70">
        <v>43388</v>
      </c>
      <c r="P430" s="61" t="s">
        <v>1153</v>
      </c>
      <c r="R430" s="6"/>
      <c r="S430" s="6"/>
    </row>
    <row r="431" spans="1:19" ht="12">
      <c r="A431" s="7">
        <v>171</v>
      </c>
      <c r="B431" s="60" t="s">
        <v>578</v>
      </c>
      <c r="C431" s="58" t="s">
        <v>982</v>
      </c>
      <c r="D431" s="59" t="s">
        <v>577</v>
      </c>
      <c r="E431" s="59" t="s">
        <v>576</v>
      </c>
      <c r="F431" s="59" t="s">
        <v>51</v>
      </c>
      <c r="G431" s="60">
        <v>31029</v>
      </c>
      <c r="H431" s="60" t="s">
        <v>46</v>
      </c>
      <c r="I431" s="60" t="s">
        <v>52</v>
      </c>
      <c r="J431" s="60" t="s">
        <v>96</v>
      </c>
      <c r="K431" s="60">
        <v>3.879</v>
      </c>
      <c r="L431" s="28">
        <f>K431</f>
        <v>3.879</v>
      </c>
      <c r="M431" s="60">
        <v>628.19000000000005</v>
      </c>
      <c r="N431" s="70">
        <v>43325</v>
      </c>
      <c r="O431" s="70">
        <v>43388</v>
      </c>
      <c r="P431" s="61" t="s">
        <v>1153</v>
      </c>
      <c r="R431" s="6"/>
      <c r="S431" s="6"/>
    </row>
    <row r="432" spans="1:19" ht="12">
      <c r="A432" s="7">
        <v>172</v>
      </c>
      <c r="B432" s="60" t="s">
        <v>575</v>
      </c>
      <c r="C432" s="58" t="s">
        <v>983</v>
      </c>
      <c r="D432" s="59" t="s">
        <v>574</v>
      </c>
      <c r="E432" s="59" t="s">
        <v>573</v>
      </c>
      <c r="F432" s="59" t="s">
        <v>1174</v>
      </c>
      <c r="G432" s="60">
        <v>31016</v>
      </c>
      <c r="H432" s="60" t="s">
        <v>46</v>
      </c>
      <c r="I432" s="60" t="s">
        <v>52</v>
      </c>
      <c r="J432" s="60" t="s">
        <v>95</v>
      </c>
      <c r="K432" s="60">
        <v>0.27700000000000002</v>
      </c>
      <c r="L432" s="28"/>
      <c r="M432" s="60">
        <v>59.82</v>
      </c>
      <c r="N432" s="70">
        <v>43325</v>
      </c>
      <c r="O432" s="70">
        <v>43388</v>
      </c>
      <c r="P432" s="61"/>
      <c r="R432" s="6"/>
      <c r="S432" s="6"/>
    </row>
    <row r="433" spans="1:19" ht="12">
      <c r="B433" s="60"/>
      <c r="C433" s="58"/>
      <c r="D433" s="59"/>
      <c r="E433" s="59"/>
      <c r="F433" s="59"/>
      <c r="G433" s="60"/>
      <c r="H433" s="60"/>
      <c r="I433" s="60" t="s">
        <v>52</v>
      </c>
      <c r="J433" s="60" t="s">
        <v>93</v>
      </c>
      <c r="K433" s="60">
        <v>0.7</v>
      </c>
      <c r="L433" s="28">
        <f>SUM(K432:K433)</f>
        <v>0.97699999999999998</v>
      </c>
      <c r="M433" s="60">
        <v>113.38</v>
      </c>
      <c r="N433" s="70">
        <v>43325</v>
      </c>
      <c r="O433" s="70">
        <v>43388</v>
      </c>
      <c r="P433" s="61" t="s">
        <v>1153</v>
      </c>
      <c r="R433" s="6"/>
      <c r="S433" s="6"/>
    </row>
    <row r="434" spans="1:19" ht="12">
      <c r="A434" s="7">
        <v>173</v>
      </c>
      <c r="B434" s="60" t="s">
        <v>572</v>
      </c>
      <c r="C434" s="58" t="s">
        <v>984</v>
      </c>
      <c r="D434" s="59" t="s">
        <v>571</v>
      </c>
      <c r="E434" s="59" t="s">
        <v>570</v>
      </c>
      <c r="F434" s="59" t="s">
        <v>1172</v>
      </c>
      <c r="G434" s="60">
        <v>31012</v>
      </c>
      <c r="H434" s="60" t="s">
        <v>46</v>
      </c>
      <c r="I434" s="60" t="s">
        <v>52</v>
      </c>
      <c r="J434" s="60" t="s">
        <v>105</v>
      </c>
      <c r="K434" s="60">
        <v>4.65E-2</v>
      </c>
      <c r="L434" s="28"/>
      <c r="M434" s="60">
        <v>10.039999999999999</v>
      </c>
      <c r="N434" s="70">
        <v>43325</v>
      </c>
      <c r="O434" s="70">
        <v>43388</v>
      </c>
      <c r="P434" s="61"/>
      <c r="R434" s="6"/>
      <c r="S434" s="6"/>
    </row>
    <row r="435" spans="1:19" ht="12">
      <c r="B435" s="60"/>
      <c r="C435" s="58"/>
      <c r="D435" s="59"/>
      <c r="E435" s="59"/>
      <c r="F435" s="59"/>
      <c r="G435" s="60"/>
      <c r="H435" s="60"/>
      <c r="I435" s="60" t="s">
        <v>52</v>
      </c>
      <c r="J435" s="60" t="s">
        <v>95</v>
      </c>
      <c r="K435" s="60">
        <v>0.9264</v>
      </c>
      <c r="L435" s="28"/>
      <c r="M435" s="60">
        <v>200.06</v>
      </c>
      <c r="N435" s="70">
        <v>43325</v>
      </c>
      <c r="O435" s="70">
        <v>43388</v>
      </c>
      <c r="P435" s="61"/>
      <c r="R435" s="6"/>
      <c r="S435" s="6"/>
    </row>
    <row r="436" spans="1:19" ht="12">
      <c r="B436" s="60"/>
      <c r="C436" s="58"/>
      <c r="D436" s="59"/>
      <c r="E436" s="59"/>
      <c r="F436" s="59"/>
      <c r="G436" s="60"/>
      <c r="H436" s="60"/>
      <c r="I436" s="60" t="s">
        <v>52</v>
      </c>
      <c r="J436" s="60" t="s">
        <v>93</v>
      </c>
      <c r="K436" s="60">
        <v>0.25869999999999999</v>
      </c>
      <c r="L436" s="28"/>
      <c r="M436" s="60">
        <v>41.900000000000006</v>
      </c>
      <c r="N436" s="70">
        <v>43325</v>
      </c>
      <c r="O436" s="70">
        <v>43388</v>
      </c>
      <c r="P436" s="61"/>
      <c r="R436" s="6"/>
      <c r="S436" s="6"/>
    </row>
    <row r="437" spans="1:19" ht="12">
      <c r="B437" s="60"/>
      <c r="C437" s="58"/>
      <c r="D437" s="59"/>
      <c r="E437" s="59"/>
      <c r="F437" s="59"/>
      <c r="G437" s="60"/>
      <c r="H437" s="60"/>
      <c r="I437" s="60" t="s">
        <v>52</v>
      </c>
      <c r="J437" s="60" t="s">
        <v>91</v>
      </c>
      <c r="K437" s="60">
        <v>0.64639999999999997</v>
      </c>
      <c r="L437" s="28">
        <f>SUM(K434:K437)</f>
        <v>1.8780000000000001</v>
      </c>
      <c r="M437" s="60">
        <v>104.66999999999999</v>
      </c>
      <c r="N437" s="70">
        <v>43325</v>
      </c>
      <c r="O437" s="70">
        <v>43388</v>
      </c>
      <c r="P437" s="61" t="s">
        <v>1153</v>
      </c>
      <c r="R437" s="6"/>
      <c r="S437" s="6"/>
    </row>
    <row r="438" spans="1:19" ht="12">
      <c r="A438" s="7">
        <v>174</v>
      </c>
      <c r="B438" s="60" t="s">
        <v>569</v>
      </c>
      <c r="C438" s="58" t="s">
        <v>985</v>
      </c>
      <c r="D438" s="59" t="s">
        <v>568</v>
      </c>
      <c r="E438" s="59" t="s">
        <v>567</v>
      </c>
      <c r="F438" s="59" t="s">
        <v>103</v>
      </c>
      <c r="G438" s="60">
        <v>31015</v>
      </c>
      <c r="H438" s="60" t="s">
        <v>46</v>
      </c>
      <c r="I438" s="60" t="s">
        <v>52</v>
      </c>
      <c r="J438" s="60" t="s">
        <v>96</v>
      </c>
      <c r="K438" s="60">
        <v>1.9765999999999999</v>
      </c>
      <c r="L438" s="28">
        <f>SUM(K438)</f>
        <v>1.9765999999999999</v>
      </c>
      <c r="M438" s="60">
        <v>320.13</v>
      </c>
      <c r="N438" s="70">
        <v>43325</v>
      </c>
      <c r="O438" s="70">
        <v>43388</v>
      </c>
      <c r="P438" s="61" t="s">
        <v>1153</v>
      </c>
      <c r="R438" s="6"/>
      <c r="S438" s="6"/>
    </row>
    <row r="439" spans="1:19" ht="12">
      <c r="A439" s="7">
        <v>175</v>
      </c>
      <c r="B439" s="60" t="s">
        <v>566</v>
      </c>
      <c r="C439" s="58" t="s">
        <v>986</v>
      </c>
      <c r="D439" s="59" t="s">
        <v>565</v>
      </c>
      <c r="E439" s="59" t="s">
        <v>564</v>
      </c>
      <c r="F439" s="59" t="s">
        <v>51</v>
      </c>
      <c r="G439" s="60">
        <v>31029</v>
      </c>
      <c r="H439" s="60" t="s">
        <v>46</v>
      </c>
      <c r="I439" s="60" t="s">
        <v>52</v>
      </c>
      <c r="J439" s="60" t="s">
        <v>95</v>
      </c>
      <c r="K439" s="60">
        <v>2.9750000000000001</v>
      </c>
      <c r="L439" s="28">
        <f>SUM(K439)</f>
        <v>2.9750000000000001</v>
      </c>
      <c r="M439" s="60">
        <v>642.58000000000004</v>
      </c>
      <c r="N439" s="70">
        <v>43325</v>
      </c>
      <c r="O439" s="70">
        <v>43388</v>
      </c>
      <c r="P439" s="61" t="s">
        <v>1153</v>
      </c>
      <c r="R439" s="6"/>
      <c r="S439" s="6"/>
    </row>
    <row r="440" spans="1:19" ht="12">
      <c r="A440" s="7">
        <v>176</v>
      </c>
      <c r="B440" s="60" t="s">
        <v>563</v>
      </c>
      <c r="C440" s="58" t="s">
        <v>987</v>
      </c>
      <c r="D440" s="59" t="s">
        <v>562</v>
      </c>
      <c r="E440" s="59" t="s">
        <v>561</v>
      </c>
      <c r="F440" s="59" t="s">
        <v>1160</v>
      </c>
      <c r="G440" s="60">
        <v>31010</v>
      </c>
      <c r="H440" s="60" t="s">
        <v>46</v>
      </c>
      <c r="I440" s="60" t="s">
        <v>52</v>
      </c>
      <c r="J440" s="60" t="s">
        <v>95</v>
      </c>
      <c r="K440" s="60">
        <v>0.34820000000000001</v>
      </c>
      <c r="L440" s="28">
        <f>K440</f>
        <v>0.34820000000000001</v>
      </c>
      <c r="M440" s="60">
        <v>75.19</v>
      </c>
      <c r="N440" s="70">
        <v>43325</v>
      </c>
      <c r="O440" s="70">
        <v>43388</v>
      </c>
      <c r="P440" s="61" t="s">
        <v>1153</v>
      </c>
      <c r="R440" s="6"/>
      <c r="S440" s="6"/>
    </row>
    <row r="441" spans="1:19" ht="22.8">
      <c r="A441" s="7">
        <v>177</v>
      </c>
      <c r="B441" s="60" t="s">
        <v>560</v>
      </c>
      <c r="C441" s="58" t="s">
        <v>988</v>
      </c>
      <c r="D441" s="59" t="s">
        <v>559</v>
      </c>
      <c r="E441" s="59" t="s">
        <v>558</v>
      </c>
      <c r="F441" s="59" t="s">
        <v>1161</v>
      </c>
      <c r="G441" s="60">
        <v>31020</v>
      </c>
      <c r="H441" s="60" t="s">
        <v>46</v>
      </c>
      <c r="I441" s="60" t="s">
        <v>52</v>
      </c>
      <c r="J441" s="60" t="s">
        <v>96</v>
      </c>
      <c r="K441" s="60">
        <v>2.2915999999999999</v>
      </c>
      <c r="L441" s="28">
        <f>K441</f>
        <v>2.2915999999999999</v>
      </c>
      <c r="M441" s="60">
        <v>371.09000000000003</v>
      </c>
      <c r="N441" s="70">
        <v>43325</v>
      </c>
      <c r="O441" s="70">
        <v>43388</v>
      </c>
      <c r="P441" s="61" t="s">
        <v>1153</v>
      </c>
      <c r="R441" s="6"/>
      <c r="S441" s="6"/>
    </row>
    <row r="442" spans="1:19" ht="12">
      <c r="A442" s="7">
        <v>178</v>
      </c>
      <c r="B442" s="60" t="s">
        <v>557</v>
      </c>
      <c r="C442" s="58" t="s">
        <v>989</v>
      </c>
      <c r="D442" s="59" t="s">
        <v>556</v>
      </c>
      <c r="E442" s="59" t="s">
        <v>555</v>
      </c>
      <c r="F442" s="59" t="s">
        <v>51</v>
      </c>
      <c r="G442" s="60">
        <v>31029</v>
      </c>
      <c r="H442" s="60" t="s">
        <v>46</v>
      </c>
      <c r="I442" s="60" t="s">
        <v>52</v>
      </c>
      <c r="J442" s="60" t="s">
        <v>96</v>
      </c>
      <c r="K442" s="60">
        <v>2.6095000000000002</v>
      </c>
      <c r="L442" s="28">
        <f>K442</f>
        <v>2.6095000000000002</v>
      </c>
      <c r="M442" s="60">
        <v>415.18999999999994</v>
      </c>
      <c r="N442" s="70">
        <v>43325</v>
      </c>
      <c r="O442" s="70">
        <v>43388</v>
      </c>
      <c r="P442" s="61" t="s">
        <v>1153</v>
      </c>
      <c r="R442" s="6"/>
      <c r="S442" s="6"/>
    </row>
    <row r="443" spans="1:19" ht="12">
      <c r="A443" s="7">
        <v>179</v>
      </c>
      <c r="B443" s="60" t="s">
        <v>554</v>
      </c>
      <c r="C443" s="58" t="s">
        <v>990</v>
      </c>
      <c r="D443" s="59" t="s">
        <v>553</v>
      </c>
      <c r="E443" s="59" t="s">
        <v>552</v>
      </c>
      <c r="F443" s="59" t="s">
        <v>57</v>
      </c>
      <c r="G443" s="60">
        <v>31014</v>
      </c>
      <c r="H443" s="60" t="s">
        <v>46</v>
      </c>
      <c r="I443" s="60" t="s">
        <v>52</v>
      </c>
      <c r="J443" s="60" t="s">
        <v>97</v>
      </c>
      <c r="K443" s="60">
        <v>0.12959999999999999</v>
      </c>
      <c r="L443" s="28"/>
      <c r="M443" s="60">
        <v>32.4</v>
      </c>
      <c r="N443" s="70">
        <v>43325</v>
      </c>
      <c r="O443" s="70">
        <v>43388</v>
      </c>
      <c r="P443" s="61"/>
      <c r="R443" s="6"/>
      <c r="S443" s="6"/>
    </row>
    <row r="444" spans="1:19" ht="12">
      <c r="B444" s="60"/>
      <c r="C444" s="58"/>
      <c r="D444" s="59"/>
      <c r="E444" s="59"/>
      <c r="F444" s="59"/>
      <c r="G444" s="60"/>
      <c r="H444" s="60"/>
      <c r="I444" s="60" t="s">
        <v>52</v>
      </c>
      <c r="J444" s="60" t="s">
        <v>111</v>
      </c>
      <c r="K444" s="60">
        <v>7.7499999999999999E-2</v>
      </c>
      <c r="L444" s="28"/>
      <c r="M444" s="60">
        <v>14.72</v>
      </c>
      <c r="N444" s="70">
        <v>43325</v>
      </c>
      <c r="O444" s="70">
        <v>43388</v>
      </c>
      <c r="P444" s="61"/>
      <c r="R444" s="6"/>
      <c r="S444" s="6"/>
    </row>
    <row r="445" spans="1:19" ht="12">
      <c r="B445" s="60"/>
      <c r="C445" s="58"/>
      <c r="D445" s="59"/>
      <c r="E445" s="59"/>
      <c r="F445" s="59"/>
      <c r="G445" s="60"/>
      <c r="H445" s="60"/>
      <c r="I445" s="60" t="s">
        <v>52</v>
      </c>
      <c r="J445" s="60" t="s">
        <v>95</v>
      </c>
      <c r="K445" s="60">
        <v>0.44540000000000002</v>
      </c>
      <c r="L445" s="28">
        <f>SUM(K443:K445)</f>
        <v>0.65250000000000008</v>
      </c>
      <c r="M445" s="60">
        <v>96.17</v>
      </c>
      <c r="N445" s="70">
        <v>43325</v>
      </c>
      <c r="O445" s="70">
        <v>43388</v>
      </c>
      <c r="P445" s="61" t="s">
        <v>1153</v>
      </c>
      <c r="R445" s="6"/>
      <c r="S445" s="6"/>
    </row>
    <row r="446" spans="1:19" ht="12">
      <c r="A446" s="7">
        <v>180</v>
      </c>
      <c r="B446" s="60" t="s">
        <v>551</v>
      </c>
      <c r="C446" s="58" t="s">
        <v>991</v>
      </c>
      <c r="D446" s="59" t="s">
        <v>550</v>
      </c>
      <c r="E446" s="59" t="s">
        <v>549</v>
      </c>
      <c r="F446" s="59" t="s">
        <v>1159</v>
      </c>
      <c r="G446" s="60">
        <v>31012</v>
      </c>
      <c r="H446" s="60" t="s">
        <v>46</v>
      </c>
      <c r="I446" s="60" t="s">
        <v>52</v>
      </c>
      <c r="J446" s="60" t="s">
        <v>152</v>
      </c>
      <c r="K446" s="60">
        <v>0.12</v>
      </c>
      <c r="L446" s="28"/>
      <c r="M446" s="60">
        <v>30</v>
      </c>
      <c r="N446" s="70">
        <v>43325</v>
      </c>
      <c r="O446" s="70">
        <v>43388</v>
      </c>
      <c r="P446" s="61"/>
      <c r="R446" s="6"/>
      <c r="S446" s="6"/>
    </row>
    <row r="447" spans="1:19" ht="12">
      <c r="B447" s="60"/>
      <c r="C447" s="58"/>
      <c r="D447" s="59"/>
      <c r="E447" s="59"/>
      <c r="F447" s="59"/>
      <c r="G447" s="60"/>
      <c r="H447" s="60"/>
      <c r="I447" s="60" t="s">
        <v>52</v>
      </c>
      <c r="J447" s="60" t="s">
        <v>96</v>
      </c>
      <c r="K447" s="60">
        <v>1.5016</v>
      </c>
      <c r="L447" s="28">
        <f>SUM(K446:K447)</f>
        <v>1.6215999999999999</v>
      </c>
      <c r="M447" s="60">
        <v>243.2</v>
      </c>
      <c r="N447" s="70">
        <v>43325</v>
      </c>
      <c r="O447" s="70">
        <v>43388</v>
      </c>
      <c r="P447" s="61" t="s">
        <v>1153</v>
      </c>
      <c r="R447" s="6"/>
      <c r="S447" s="6"/>
    </row>
    <row r="448" spans="1:19" ht="12">
      <c r="A448" s="7">
        <v>181</v>
      </c>
      <c r="B448" s="60" t="s">
        <v>548</v>
      </c>
      <c r="C448" s="58" t="s">
        <v>992</v>
      </c>
      <c r="D448" s="59" t="s">
        <v>547</v>
      </c>
      <c r="E448" s="59" t="s">
        <v>546</v>
      </c>
      <c r="F448" s="59" t="s">
        <v>51</v>
      </c>
      <c r="G448" s="60">
        <v>31029</v>
      </c>
      <c r="H448" s="60" t="s">
        <v>46</v>
      </c>
      <c r="I448" s="60" t="s">
        <v>52</v>
      </c>
      <c r="J448" s="60" t="s">
        <v>95</v>
      </c>
      <c r="K448" s="60">
        <v>0.16</v>
      </c>
      <c r="L448" s="28">
        <f>SUM(K448)</f>
        <v>0.16</v>
      </c>
      <c r="M448" s="60">
        <v>34.549999999999997</v>
      </c>
      <c r="N448" s="70">
        <v>43325</v>
      </c>
      <c r="O448" s="70">
        <v>43388</v>
      </c>
      <c r="P448" s="61" t="s">
        <v>1153</v>
      </c>
      <c r="R448" s="6"/>
      <c r="S448" s="6"/>
    </row>
    <row r="449" spans="1:19" ht="12">
      <c r="A449" s="7">
        <v>182</v>
      </c>
      <c r="B449" s="60" t="s">
        <v>545</v>
      </c>
      <c r="C449" s="58" t="s">
        <v>993</v>
      </c>
      <c r="D449" s="59" t="s">
        <v>544</v>
      </c>
      <c r="E449" s="59" t="s">
        <v>543</v>
      </c>
      <c r="F449" s="59" t="s">
        <v>1172</v>
      </c>
      <c r="G449" s="60">
        <v>31012</v>
      </c>
      <c r="H449" s="60" t="s">
        <v>46</v>
      </c>
      <c r="I449" s="60" t="s">
        <v>52</v>
      </c>
      <c r="J449" s="60" t="s">
        <v>95</v>
      </c>
      <c r="K449" s="60">
        <v>0.82630000000000003</v>
      </c>
      <c r="L449" s="28">
        <f>SUM(K449)</f>
        <v>0.82630000000000003</v>
      </c>
      <c r="M449" s="60">
        <v>171.01000000000002</v>
      </c>
      <c r="N449" s="70">
        <v>43325</v>
      </c>
      <c r="O449" s="70">
        <v>43388</v>
      </c>
      <c r="P449" s="61" t="s">
        <v>1153</v>
      </c>
      <c r="R449" s="6"/>
      <c r="S449" s="6"/>
    </row>
    <row r="450" spans="1:19" ht="12">
      <c r="A450" s="7">
        <v>183</v>
      </c>
      <c r="B450" s="60" t="s">
        <v>542</v>
      </c>
      <c r="C450" s="58" t="s">
        <v>994</v>
      </c>
      <c r="D450" s="59" t="s">
        <v>541</v>
      </c>
      <c r="E450" s="59" t="s">
        <v>540</v>
      </c>
      <c r="F450" s="59" t="s">
        <v>1172</v>
      </c>
      <c r="G450" s="60">
        <v>31012</v>
      </c>
      <c r="H450" s="60" t="s">
        <v>46</v>
      </c>
      <c r="I450" s="60" t="s">
        <v>52</v>
      </c>
      <c r="J450" s="60" t="s">
        <v>95</v>
      </c>
      <c r="K450" s="60">
        <v>0.94</v>
      </c>
      <c r="L450" s="28">
        <f>K450</f>
        <v>0.94</v>
      </c>
      <c r="M450" s="60">
        <v>203.01</v>
      </c>
      <c r="N450" s="70">
        <v>43325</v>
      </c>
      <c r="O450" s="70">
        <v>43388</v>
      </c>
      <c r="P450" s="61" t="s">
        <v>1153</v>
      </c>
      <c r="R450" s="6"/>
      <c r="S450" s="6"/>
    </row>
    <row r="451" spans="1:19" ht="12">
      <c r="A451" s="7">
        <v>184</v>
      </c>
      <c r="B451" s="60" t="s">
        <v>539</v>
      </c>
      <c r="C451" s="58" t="s">
        <v>995</v>
      </c>
      <c r="D451" s="59" t="s">
        <v>538</v>
      </c>
      <c r="E451" s="59" t="s">
        <v>537</v>
      </c>
      <c r="F451" s="59" t="s">
        <v>103</v>
      </c>
      <c r="G451" s="60">
        <v>31015</v>
      </c>
      <c r="H451" s="60" t="s">
        <v>46</v>
      </c>
      <c r="I451" s="60" t="s">
        <v>52</v>
      </c>
      <c r="J451" s="60" t="s">
        <v>105</v>
      </c>
      <c r="K451" s="60">
        <v>1.4987999999999999</v>
      </c>
      <c r="L451" s="28"/>
      <c r="M451" s="60">
        <v>194.23</v>
      </c>
      <c r="N451" s="70">
        <v>43325</v>
      </c>
      <c r="O451" s="70">
        <v>43388</v>
      </c>
      <c r="P451" s="61"/>
      <c r="R451" s="6"/>
      <c r="S451" s="6"/>
    </row>
    <row r="452" spans="1:19" ht="12">
      <c r="B452" s="60"/>
      <c r="C452" s="58"/>
      <c r="D452" s="59"/>
      <c r="E452" s="59"/>
      <c r="F452" s="59"/>
      <c r="G452" s="60"/>
      <c r="H452" s="60"/>
      <c r="I452" s="60" t="s">
        <v>52</v>
      </c>
      <c r="J452" s="60" t="s">
        <v>104</v>
      </c>
      <c r="K452" s="60">
        <v>0.39900000000000002</v>
      </c>
      <c r="L452" s="28"/>
      <c r="M452" s="60">
        <v>75.81</v>
      </c>
      <c r="N452" s="70">
        <v>43325</v>
      </c>
      <c r="O452" s="70">
        <v>43388</v>
      </c>
      <c r="P452" s="61"/>
      <c r="R452" s="6"/>
      <c r="S452" s="6"/>
    </row>
    <row r="453" spans="1:19" ht="12">
      <c r="B453" s="60"/>
      <c r="C453" s="58"/>
      <c r="D453" s="59"/>
      <c r="E453" s="59"/>
      <c r="F453" s="59"/>
      <c r="G453" s="60"/>
      <c r="H453" s="60"/>
      <c r="I453" s="60" t="s">
        <v>52</v>
      </c>
      <c r="J453" s="60" t="s">
        <v>97</v>
      </c>
      <c r="K453" s="60">
        <v>1.02</v>
      </c>
      <c r="L453" s="28"/>
      <c r="M453" s="60">
        <v>255</v>
      </c>
      <c r="N453" s="70">
        <v>43325</v>
      </c>
      <c r="O453" s="70">
        <v>43388</v>
      </c>
      <c r="P453" s="61"/>
      <c r="R453" s="6"/>
      <c r="S453" s="6"/>
    </row>
    <row r="454" spans="1:19" ht="12">
      <c r="B454" s="60"/>
      <c r="C454" s="58"/>
      <c r="D454" s="59"/>
      <c r="E454" s="59"/>
      <c r="F454" s="59"/>
      <c r="G454" s="60"/>
      <c r="H454" s="60"/>
      <c r="I454" s="60" t="s">
        <v>52</v>
      </c>
      <c r="J454" s="60" t="s">
        <v>96</v>
      </c>
      <c r="K454" s="60">
        <v>11.3018</v>
      </c>
      <c r="L454" s="28"/>
      <c r="M454" s="60">
        <v>1815.7</v>
      </c>
      <c r="N454" s="70">
        <v>43325</v>
      </c>
      <c r="O454" s="70">
        <v>43388</v>
      </c>
      <c r="P454" s="61"/>
      <c r="R454" s="6"/>
      <c r="S454" s="6"/>
    </row>
    <row r="455" spans="1:19" ht="12">
      <c r="B455" s="60"/>
      <c r="C455" s="58"/>
      <c r="D455" s="59"/>
      <c r="E455" s="59"/>
      <c r="F455" s="59"/>
      <c r="G455" s="60"/>
      <c r="H455" s="60"/>
      <c r="I455" s="60" t="s">
        <v>52</v>
      </c>
      <c r="J455" s="60" t="s">
        <v>95</v>
      </c>
      <c r="K455" s="60">
        <v>2.3635000000000002</v>
      </c>
      <c r="L455" s="28"/>
      <c r="M455" s="60">
        <v>504.17999999999995</v>
      </c>
      <c r="N455" s="70">
        <v>43325</v>
      </c>
      <c r="O455" s="70">
        <v>43388</v>
      </c>
      <c r="P455" s="61"/>
      <c r="R455" s="6"/>
      <c r="S455" s="6"/>
    </row>
    <row r="456" spans="1:19" ht="12">
      <c r="B456" s="60"/>
      <c r="C456" s="58"/>
      <c r="D456" s="59"/>
      <c r="E456" s="59"/>
      <c r="F456" s="59"/>
      <c r="G456" s="60"/>
      <c r="H456" s="60"/>
      <c r="I456" s="60" t="s">
        <v>52</v>
      </c>
      <c r="J456" s="60" t="s">
        <v>93</v>
      </c>
      <c r="K456" s="60">
        <v>5.3475000000000001</v>
      </c>
      <c r="L456" s="28"/>
      <c r="M456" s="60">
        <v>740.28</v>
      </c>
      <c r="N456" s="70">
        <v>43325</v>
      </c>
      <c r="O456" s="70">
        <v>43388</v>
      </c>
      <c r="P456" s="61"/>
      <c r="R456" s="6"/>
      <c r="S456" s="6"/>
    </row>
    <row r="457" spans="1:19" ht="12">
      <c r="B457" s="60"/>
      <c r="C457" s="58"/>
      <c r="D457" s="59"/>
      <c r="E457" s="59"/>
      <c r="F457" s="59"/>
      <c r="G457" s="60"/>
      <c r="H457" s="60"/>
      <c r="I457" s="60" t="s">
        <v>52</v>
      </c>
      <c r="J457" s="60" t="s">
        <v>91</v>
      </c>
      <c r="K457" s="60">
        <v>1.6128</v>
      </c>
      <c r="L457" s="28">
        <f>SUM(K451:K457)</f>
        <v>23.543400000000002</v>
      </c>
      <c r="M457" s="60">
        <v>261.20999999999998</v>
      </c>
      <c r="N457" s="70">
        <v>43325</v>
      </c>
      <c r="O457" s="70">
        <v>43388</v>
      </c>
      <c r="P457" s="61" t="s">
        <v>1153</v>
      </c>
      <c r="R457" s="6"/>
      <c r="S457" s="6"/>
    </row>
    <row r="458" spans="1:19" ht="12">
      <c r="A458" s="7">
        <v>185</v>
      </c>
      <c r="B458" s="60" t="s">
        <v>536</v>
      </c>
      <c r="C458" s="58" t="s">
        <v>996</v>
      </c>
      <c r="D458" s="59" t="s">
        <v>535</v>
      </c>
      <c r="E458" s="59" t="s">
        <v>534</v>
      </c>
      <c r="F458" s="59" t="s">
        <v>103</v>
      </c>
      <c r="G458" s="60">
        <v>31015</v>
      </c>
      <c r="H458" s="60" t="s">
        <v>46</v>
      </c>
      <c r="I458" s="60" t="s">
        <v>52</v>
      </c>
      <c r="J458" s="60" t="s">
        <v>97</v>
      </c>
      <c r="K458" s="60">
        <v>0.26</v>
      </c>
      <c r="L458" s="28"/>
      <c r="M458" s="60">
        <v>65</v>
      </c>
      <c r="N458" s="70">
        <v>43325</v>
      </c>
      <c r="O458" s="70">
        <v>43388</v>
      </c>
      <c r="P458" s="61"/>
      <c r="R458" s="6"/>
      <c r="S458" s="6"/>
    </row>
    <row r="459" spans="1:19" ht="12">
      <c r="B459" s="60"/>
      <c r="C459" s="58"/>
      <c r="D459" s="59"/>
      <c r="E459" s="59"/>
      <c r="F459" s="59"/>
      <c r="G459" s="60"/>
      <c r="H459" s="60"/>
      <c r="I459" s="60" t="s">
        <v>52</v>
      </c>
      <c r="J459" s="60" t="s">
        <v>95</v>
      </c>
      <c r="K459" s="60">
        <v>0.90210000000000001</v>
      </c>
      <c r="L459" s="28"/>
      <c r="M459" s="60">
        <v>194.84</v>
      </c>
      <c r="N459" s="70">
        <v>43325</v>
      </c>
      <c r="O459" s="70">
        <v>43388</v>
      </c>
      <c r="P459" s="61"/>
      <c r="R459" s="6"/>
      <c r="S459" s="6"/>
    </row>
    <row r="460" spans="1:19" ht="12">
      <c r="B460" s="60"/>
      <c r="C460" s="58"/>
      <c r="D460" s="59"/>
      <c r="E460" s="59"/>
      <c r="F460" s="59"/>
      <c r="G460" s="60"/>
      <c r="H460" s="60"/>
      <c r="I460" s="60" t="s">
        <v>52</v>
      </c>
      <c r="J460" s="60" t="s">
        <v>93</v>
      </c>
      <c r="K460" s="60">
        <v>0.75</v>
      </c>
      <c r="L460" s="28">
        <f>SUM(K458:K460)</f>
        <v>1.9121000000000001</v>
      </c>
      <c r="M460" s="60">
        <v>121.47999999999999</v>
      </c>
      <c r="N460" s="70">
        <v>43325</v>
      </c>
      <c r="O460" s="70">
        <v>43388</v>
      </c>
      <c r="P460" s="61" t="s">
        <v>1153</v>
      </c>
      <c r="R460" s="6"/>
      <c r="S460" s="6"/>
    </row>
    <row r="461" spans="1:19" ht="12">
      <c r="A461" s="7">
        <v>186</v>
      </c>
      <c r="B461" s="60" t="s">
        <v>533</v>
      </c>
      <c r="C461" s="58" t="s">
        <v>997</v>
      </c>
      <c r="D461" s="59" t="s">
        <v>532</v>
      </c>
      <c r="E461" s="59" t="s">
        <v>531</v>
      </c>
      <c r="F461" s="59" t="s">
        <v>57</v>
      </c>
      <c r="G461" s="60">
        <v>31014</v>
      </c>
      <c r="H461" s="60" t="s">
        <v>46</v>
      </c>
      <c r="I461" s="60" t="s">
        <v>52</v>
      </c>
      <c r="J461" s="60" t="s">
        <v>95</v>
      </c>
      <c r="K461" s="60">
        <v>1.9661</v>
      </c>
      <c r="L461" s="28"/>
      <c r="M461" s="60">
        <v>424.64</v>
      </c>
      <c r="N461" s="70">
        <v>43325</v>
      </c>
      <c r="O461" s="70">
        <v>43388</v>
      </c>
      <c r="P461" s="61"/>
      <c r="R461" s="6"/>
      <c r="S461" s="6"/>
    </row>
    <row r="462" spans="1:19" ht="12">
      <c r="B462" s="60"/>
      <c r="C462" s="58"/>
      <c r="D462" s="59"/>
      <c r="E462" s="59"/>
      <c r="F462" s="59"/>
      <c r="G462" s="60"/>
      <c r="H462" s="60"/>
      <c r="I462" s="60" t="s">
        <v>52</v>
      </c>
      <c r="J462" s="60" t="s">
        <v>91</v>
      </c>
      <c r="K462" s="60">
        <v>0.61</v>
      </c>
      <c r="L462" s="28">
        <f>SUM(K461:K462)</f>
        <v>2.5760999999999998</v>
      </c>
      <c r="M462" s="60">
        <v>98.82</v>
      </c>
      <c r="N462" s="70">
        <v>43325</v>
      </c>
      <c r="O462" s="70">
        <v>43388</v>
      </c>
      <c r="P462" s="61" t="s">
        <v>1153</v>
      </c>
      <c r="R462" s="6"/>
      <c r="S462" s="6"/>
    </row>
    <row r="463" spans="1:19" ht="12">
      <c r="A463" s="7">
        <v>187</v>
      </c>
      <c r="B463" s="60" t="s">
        <v>530</v>
      </c>
      <c r="C463" s="58" t="s">
        <v>998</v>
      </c>
      <c r="D463" s="59" t="s">
        <v>529</v>
      </c>
      <c r="E463" s="59" t="s">
        <v>528</v>
      </c>
      <c r="F463" s="59" t="s">
        <v>51</v>
      </c>
      <c r="G463" s="60">
        <v>31029</v>
      </c>
      <c r="H463" s="60" t="s">
        <v>46</v>
      </c>
      <c r="I463" s="60" t="s">
        <v>52</v>
      </c>
      <c r="J463" s="60" t="s">
        <v>96</v>
      </c>
      <c r="K463" s="60">
        <v>1</v>
      </c>
      <c r="L463" s="28">
        <f>SUM(K463)</f>
        <v>1</v>
      </c>
      <c r="M463" s="60">
        <v>162</v>
      </c>
      <c r="N463" s="70">
        <v>43325</v>
      </c>
      <c r="O463" s="70">
        <v>43388</v>
      </c>
      <c r="P463" s="61" t="s">
        <v>1153</v>
      </c>
      <c r="R463" s="6"/>
      <c r="S463" s="6"/>
    </row>
    <row r="464" spans="1:19" ht="12">
      <c r="A464" s="7">
        <v>188</v>
      </c>
      <c r="B464" s="58" t="s">
        <v>999</v>
      </c>
      <c r="C464" s="58" t="s">
        <v>999</v>
      </c>
      <c r="D464" s="59" t="s">
        <v>527</v>
      </c>
      <c r="E464" s="59" t="s">
        <v>526</v>
      </c>
      <c r="F464" s="59" t="s">
        <v>1174</v>
      </c>
      <c r="G464" s="60">
        <v>31016</v>
      </c>
      <c r="H464" s="60" t="s">
        <v>46</v>
      </c>
      <c r="I464" s="60" t="s">
        <v>52</v>
      </c>
      <c r="J464" s="60" t="s">
        <v>95</v>
      </c>
      <c r="K464" s="60">
        <v>3.1263999999999998</v>
      </c>
      <c r="L464" s="28"/>
      <c r="M464" s="60">
        <v>675.25</v>
      </c>
      <c r="N464" s="70">
        <v>43325</v>
      </c>
      <c r="O464" s="70">
        <v>43388</v>
      </c>
      <c r="P464" s="61"/>
      <c r="R464" s="6"/>
      <c r="S464" s="6"/>
    </row>
    <row r="465" spans="1:19" ht="12">
      <c r="B465" s="60"/>
      <c r="C465" s="58"/>
      <c r="D465" s="59"/>
      <c r="E465" s="59"/>
      <c r="F465" s="59"/>
      <c r="G465" s="60"/>
      <c r="H465" s="60"/>
      <c r="I465" s="60" t="s">
        <v>52</v>
      </c>
      <c r="J465" s="60" t="s">
        <v>91</v>
      </c>
      <c r="K465" s="60">
        <v>0.4274</v>
      </c>
      <c r="L465" s="28">
        <f>SUM(K464:K465)</f>
        <v>3.5537999999999998</v>
      </c>
      <c r="M465" s="60">
        <v>69.22</v>
      </c>
      <c r="N465" s="70">
        <v>43325</v>
      </c>
      <c r="O465" s="70">
        <v>43388</v>
      </c>
      <c r="P465" s="61" t="s">
        <v>1153</v>
      </c>
      <c r="R465" s="6"/>
      <c r="S465" s="6"/>
    </row>
    <row r="466" spans="1:19" ht="12">
      <c r="A466" s="7">
        <v>189</v>
      </c>
      <c r="B466" s="60" t="s">
        <v>525</v>
      </c>
      <c r="C466" s="58" t="s">
        <v>1000</v>
      </c>
      <c r="D466" s="59" t="s">
        <v>524</v>
      </c>
      <c r="E466" s="59" t="s">
        <v>523</v>
      </c>
      <c r="F466" s="59" t="s">
        <v>51</v>
      </c>
      <c r="G466" s="60">
        <v>31029</v>
      </c>
      <c r="H466" s="60" t="s">
        <v>46</v>
      </c>
      <c r="I466" s="60" t="s">
        <v>52</v>
      </c>
      <c r="J466" s="60" t="s">
        <v>95</v>
      </c>
      <c r="K466" s="60">
        <v>0.248</v>
      </c>
      <c r="L466" s="28">
        <f>K466</f>
        <v>0.248</v>
      </c>
      <c r="M466" s="60">
        <v>53.56</v>
      </c>
      <c r="N466" s="70">
        <v>43325</v>
      </c>
      <c r="O466" s="70">
        <v>43388</v>
      </c>
      <c r="P466" s="61" t="s">
        <v>1153</v>
      </c>
      <c r="R466" s="6"/>
      <c r="S466" s="6"/>
    </row>
    <row r="467" spans="1:19" ht="12">
      <c r="A467" s="7">
        <v>190</v>
      </c>
      <c r="B467" s="60" t="s">
        <v>522</v>
      </c>
      <c r="C467" s="58" t="s">
        <v>1001</v>
      </c>
      <c r="D467" s="59" t="s">
        <v>521</v>
      </c>
      <c r="E467" s="59" t="s">
        <v>520</v>
      </c>
      <c r="F467" s="59" t="s">
        <v>1168</v>
      </c>
      <c r="G467" s="60">
        <v>31020</v>
      </c>
      <c r="H467" s="60" t="s">
        <v>46</v>
      </c>
      <c r="I467" s="60" t="s">
        <v>52</v>
      </c>
      <c r="J467" s="60" t="s">
        <v>95</v>
      </c>
      <c r="K467" s="60">
        <v>0.22</v>
      </c>
      <c r="L467" s="28"/>
      <c r="M467" s="60">
        <v>47.52</v>
      </c>
      <c r="N467" s="70">
        <v>43325</v>
      </c>
      <c r="O467" s="70">
        <v>43388</v>
      </c>
      <c r="P467" s="61"/>
      <c r="R467" s="6"/>
      <c r="S467" s="6"/>
    </row>
    <row r="468" spans="1:19" ht="12">
      <c r="B468" s="60"/>
      <c r="C468" s="58"/>
      <c r="D468" s="59"/>
      <c r="E468" s="59"/>
      <c r="F468" s="59"/>
      <c r="G468" s="60"/>
      <c r="H468" s="60"/>
      <c r="I468" s="60" t="s">
        <v>52</v>
      </c>
      <c r="J468" s="60" t="s">
        <v>91</v>
      </c>
      <c r="K468" s="60">
        <v>0.36</v>
      </c>
      <c r="L468" s="28">
        <f>SUM(K467:K468)</f>
        <v>0.57999999999999996</v>
      </c>
      <c r="M468" s="60">
        <v>58.28</v>
      </c>
      <c r="N468" s="70">
        <v>43325</v>
      </c>
      <c r="O468" s="70">
        <v>43388</v>
      </c>
      <c r="P468" s="61" t="s">
        <v>1153</v>
      </c>
      <c r="R468" s="6"/>
      <c r="S468" s="6"/>
    </row>
    <row r="469" spans="1:19" ht="12">
      <c r="A469" s="7">
        <v>191</v>
      </c>
      <c r="B469" s="60" t="s">
        <v>519</v>
      </c>
      <c r="C469" s="58" t="s">
        <v>1002</v>
      </c>
      <c r="D469" s="59" t="s">
        <v>518</v>
      </c>
      <c r="E469" s="59" t="s">
        <v>517</v>
      </c>
      <c r="F469" s="59" t="s">
        <v>103</v>
      </c>
      <c r="G469" s="60">
        <v>31015</v>
      </c>
      <c r="H469" s="60" t="s">
        <v>46</v>
      </c>
      <c r="I469" s="60" t="s">
        <v>52</v>
      </c>
      <c r="J469" s="60" t="s">
        <v>96</v>
      </c>
      <c r="K469" s="60">
        <v>0.81830000000000003</v>
      </c>
      <c r="L469" s="28">
        <f>SUM(K469)</f>
        <v>0.81830000000000003</v>
      </c>
      <c r="M469" s="60">
        <v>132.52000000000001</v>
      </c>
      <c r="N469" s="70">
        <v>43325</v>
      </c>
      <c r="O469" s="70">
        <v>43388</v>
      </c>
      <c r="P469" s="61" t="s">
        <v>1153</v>
      </c>
      <c r="R469" s="6"/>
      <c r="S469" s="6"/>
    </row>
    <row r="470" spans="1:19" ht="12">
      <c r="A470" s="7">
        <v>192</v>
      </c>
      <c r="B470" s="60" t="s">
        <v>516</v>
      </c>
      <c r="C470" s="58" t="s">
        <v>1003</v>
      </c>
      <c r="D470" s="59" t="s">
        <v>515</v>
      </c>
      <c r="E470" s="59" t="s">
        <v>514</v>
      </c>
      <c r="F470" s="59" t="s">
        <v>51</v>
      </c>
      <c r="G470" s="60">
        <v>31029</v>
      </c>
      <c r="H470" s="60" t="s">
        <v>46</v>
      </c>
      <c r="I470" s="60" t="s">
        <v>52</v>
      </c>
      <c r="J470" s="60" t="s">
        <v>96</v>
      </c>
      <c r="K470" s="60">
        <v>2.1850000000000001</v>
      </c>
      <c r="L470" s="28">
        <f>SUM(K470)</f>
        <v>2.1850000000000001</v>
      </c>
      <c r="M470" s="60">
        <v>353.86</v>
      </c>
      <c r="N470" s="70">
        <v>43325</v>
      </c>
      <c r="O470" s="70">
        <v>43388</v>
      </c>
      <c r="P470" s="61" t="s">
        <v>1153</v>
      </c>
      <c r="R470" s="6"/>
      <c r="S470" s="6"/>
    </row>
    <row r="471" spans="1:19" ht="12">
      <c r="A471" s="7">
        <v>193</v>
      </c>
      <c r="B471" s="60" t="s">
        <v>513</v>
      </c>
      <c r="C471" s="58" t="s">
        <v>1004</v>
      </c>
      <c r="D471" s="59" t="s">
        <v>512</v>
      </c>
      <c r="E471" s="59" t="s">
        <v>511</v>
      </c>
      <c r="F471" s="59" t="s">
        <v>57</v>
      </c>
      <c r="G471" s="60">
        <v>31014</v>
      </c>
      <c r="H471" s="60" t="s">
        <v>46</v>
      </c>
      <c r="I471" s="60" t="s">
        <v>52</v>
      </c>
      <c r="J471" s="60" t="s">
        <v>97</v>
      </c>
      <c r="K471" s="60">
        <v>0.08</v>
      </c>
      <c r="L471" s="28"/>
      <c r="M471" s="60">
        <v>20</v>
      </c>
      <c r="N471" s="70">
        <v>43325</v>
      </c>
      <c r="O471" s="70">
        <v>43388</v>
      </c>
      <c r="P471" s="61"/>
      <c r="R471" s="6"/>
      <c r="S471" s="6"/>
    </row>
    <row r="472" spans="1:19" ht="12">
      <c r="B472" s="60"/>
      <c r="C472" s="58"/>
      <c r="D472" s="59"/>
      <c r="E472" s="59"/>
      <c r="F472" s="59"/>
      <c r="G472" s="60"/>
      <c r="H472" s="60"/>
      <c r="I472" s="60" t="s">
        <v>52</v>
      </c>
      <c r="J472" s="60" t="s">
        <v>109</v>
      </c>
      <c r="K472" s="60">
        <v>0.04</v>
      </c>
      <c r="L472" s="28"/>
      <c r="M472" s="60">
        <v>10</v>
      </c>
      <c r="N472" s="70">
        <v>43325</v>
      </c>
      <c r="O472" s="70">
        <v>43388</v>
      </c>
      <c r="P472" s="61"/>
      <c r="R472" s="6"/>
      <c r="S472" s="6"/>
    </row>
    <row r="473" spans="1:19" ht="12">
      <c r="B473" s="60"/>
      <c r="C473" s="58"/>
      <c r="D473" s="59"/>
      <c r="E473" s="59"/>
      <c r="F473" s="59"/>
      <c r="G473" s="60"/>
      <c r="H473" s="60"/>
      <c r="I473" s="60" t="s">
        <v>52</v>
      </c>
      <c r="J473" s="60" t="s">
        <v>96</v>
      </c>
      <c r="K473" s="60">
        <v>1.7990999999999999</v>
      </c>
      <c r="L473" s="28">
        <f>SUM(K471:K473)</f>
        <v>1.9190999999999998</v>
      </c>
      <c r="M473" s="60">
        <v>291.38</v>
      </c>
      <c r="N473" s="70">
        <v>43325</v>
      </c>
      <c r="O473" s="70">
        <v>43388</v>
      </c>
      <c r="P473" s="61" t="s">
        <v>1153</v>
      </c>
      <c r="R473" s="6"/>
      <c r="S473" s="6"/>
    </row>
    <row r="474" spans="1:19" ht="12">
      <c r="A474" s="7">
        <v>194</v>
      </c>
      <c r="B474" s="60" t="s">
        <v>510</v>
      </c>
      <c r="C474" s="58" t="s">
        <v>1005</v>
      </c>
      <c r="D474" s="59" t="s">
        <v>509</v>
      </c>
      <c r="E474" s="59" t="s">
        <v>508</v>
      </c>
      <c r="F474" s="59" t="s">
        <v>103</v>
      </c>
      <c r="G474" s="60">
        <v>31015</v>
      </c>
      <c r="H474" s="60" t="s">
        <v>46</v>
      </c>
      <c r="I474" s="60" t="s">
        <v>52</v>
      </c>
      <c r="J474" s="60" t="s">
        <v>96</v>
      </c>
      <c r="K474" s="60">
        <v>1.1343000000000001</v>
      </c>
      <c r="L474" s="28">
        <f>SUM(K474)</f>
        <v>1.1343000000000001</v>
      </c>
      <c r="M474" s="60">
        <v>183.67000000000002</v>
      </c>
      <c r="N474" s="70">
        <v>43325</v>
      </c>
      <c r="O474" s="70">
        <v>43388</v>
      </c>
      <c r="P474" s="61" t="s">
        <v>1153</v>
      </c>
      <c r="R474" s="6"/>
      <c r="S474" s="6"/>
    </row>
    <row r="475" spans="1:19" ht="12">
      <c r="A475" s="7">
        <v>195</v>
      </c>
      <c r="B475" s="60" t="s">
        <v>507</v>
      </c>
      <c r="C475" s="58" t="s">
        <v>1006</v>
      </c>
      <c r="D475" s="59" t="s">
        <v>506</v>
      </c>
      <c r="E475" s="59" t="s">
        <v>505</v>
      </c>
      <c r="F475" s="59" t="s">
        <v>51</v>
      </c>
      <c r="G475" s="60">
        <v>31029</v>
      </c>
      <c r="H475" s="60" t="s">
        <v>46</v>
      </c>
      <c r="I475" s="60" t="s">
        <v>52</v>
      </c>
      <c r="J475" s="60" t="s">
        <v>95</v>
      </c>
      <c r="K475" s="60">
        <v>1.2254</v>
      </c>
      <c r="L475" s="28">
        <f>SUM(K475)</f>
        <v>1.2254</v>
      </c>
      <c r="M475" s="60">
        <v>218.57</v>
      </c>
      <c r="N475" s="70">
        <v>43325</v>
      </c>
      <c r="O475" s="70">
        <v>43388</v>
      </c>
      <c r="P475" s="61" t="s">
        <v>1153</v>
      </c>
      <c r="R475" s="6"/>
      <c r="S475" s="6"/>
    </row>
    <row r="476" spans="1:19" ht="22.8">
      <c r="A476" s="7">
        <v>196</v>
      </c>
      <c r="B476" s="58" t="s">
        <v>1007</v>
      </c>
      <c r="C476" s="58" t="s">
        <v>1007</v>
      </c>
      <c r="D476" s="59" t="s">
        <v>504</v>
      </c>
      <c r="E476" s="59" t="s">
        <v>503</v>
      </c>
      <c r="F476" s="59" t="s">
        <v>103</v>
      </c>
      <c r="G476" s="60">
        <v>31015</v>
      </c>
      <c r="H476" s="60" t="s">
        <v>46</v>
      </c>
      <c r="I476" s="60" t="s">
        <v>52</v>
      </c>
      <c r="J476" s="60" t="s">
        <v>96</v>
      </c>
      <c r="K476" s="60">
        <v>7.1917</v>
      </c>
      <c r="L476" s="28"/>
      <c r="M476" s="60">
        <v>1122.08</v>
      </c>
      <c r="N476" s="70">
        <v>43325</v>
      </c>
      <c r="O476" s="70">
        <v>43388</v>
      </c>
      <c r="P476" s="61"/>
      <c r="R476" s="6"/>
      <c r="S476" s="6"/>
    </row>
    <row r="477" spans="1:19" ht="12">
      <c r="B477" s="60"/>
      <c r="C477" s="58"/>
      <c r="D477" s="59"/>
      <c r="E477" s="59"/>
      <c r="F477" s="59"/>
      <c r="G477" s="60"/>
      <c r="H477" s="60"/>
      <c r="I477" s="60" t="s">
        <v>52</v>
      </c>
      <c r="J477" s="60" t="s">
        <v>95</v>
      </c>
      <c r="K477" s="60">
        <v>2.9230999999999998</v>
      </c>
      <c r="L477" s="28"/>
      <c r="M477" s="60">
        <v>631.25</v>
      </c>
      <c r="N477" s="70">
        <v>43325</v>
      </c>
      <c r="O477" s="70">
        <v>43388</v>
      </c>
      <c r="P477" s="61"/>
      <c r="R477" s="6"/>
      <c r="S477" s="6"/>
    </row>
    <row r="478" spans="1:19" ht="12">
      <c r="B478" s="60"/>
      <c r="C478" s="58"/>
      <c r="D478" s="59"/>
      <c r="E478" s="59"/>
      <c r="F478" s="59"/>
      <c r="G478" s="60"/>
      <c r="H478" s="60"/>
      <c r="I478" s="60" t="s">
        <v>52</v>
      </c>
      <c r="J478" s="60" t="s">
        <v>93</v>
      </c>
      <c r="K478" s="60">
        <v>0.62509999999999999</v>
      </c>
      <c r="L478" s="28"/>
      <c r="M478" s="60">
        <v>101.25</v>
      </c>
      <c r="N478" s="70">
        <v>43325</v>
      </c>
      <c r="O478" s="70">
        <v>43388</v>
      </c>
      <c r="P478" s="61"/>
      <c r="R478" s="6"/>
      <c r="S478" s="6"/>
    </row>
    <row r="479" spans="1:19" ht="12">
      <c r="B479" s="60"/>
      <c r="C479" s="58"/>
      <c r="D479" s="59"/>
      <c r="E479" s="59"/>
      <c r="F479" s="59"/>
      <c r="G479" s="60"/>
      <c r="H479" s="60"/>
      <c r="I479" s="60" t="s">
        <v>52</v>
      </c>
      <c r="J479" s="60" t="s">
        <v>91</v>
      </c>
      <c r="K479" s="60">
        <v>1.6417999999999999</v>
      </c>
      <c r="L479" s="28"/>
      <c r="M479" s="60">
        <v>265.95999999999998</v>
      </c>
      <c r="N479" s="70">
        <v>43325</v>
      </c>
      <c r="O479" s="70">
        <v>43388</v>
      </c>
      <c r="P479" s="61"/>
      <c r="R479" s="6"/>
      <c r="S479" s="6"/>
    </row>
    <row r="480" spans="1:19" ht="12">
      <c r="B480" s="60"/>
      <c r="C480" s="58"/>
      <c r="D480" s="59"/>
      <c r="E480" s="59"/>
      <c r="F480" s="59"/>
      <c r="G480" s="60"/>
      <c r="H480" s="60"/>
      <c r="I480" s="60" t="s">
        <v>52</v>
      </c>
      <c r="J480" s="60" t="s">
        <v>98</v>
      </c>
      <c r="K480" s="60">
        <v>0.1</v>
      </c>
      <c r="L480" s="28">
        <f>SUM(K476:K480)</f>
        <v>12.481699999999998</v>
      </c>
      <c r="M480" s="60">
        <v>19</v>
      </c>
      <c r="N480" s="70"/>
      <c r="O480" s="70"/>
      <c r="P480" s="61" t="s">
        <v>1153</v>
      </c>
      <c r="R480" s="6"/>
      <c r="S480" s="6"/>
    </row>
    <row r="481" spans="1:19" ht="12">
      <c r="A481" s="7">
        <v>197</v>
      </c>
      <c r="B481" s="60" t="s">
        <v>502</v>
      </c>
      <c r="C481" s="58" t="s">
        <v>1008</v>
      </c>
      <c r="D481" s="59" t="s">
        <v>501</v>
      </c>
      <c r="E481" s="59" t="s">
        <v>500</v>
      </c>
      <c r="F481" s="59" t="s">
        <v>103</v>
      </c>
      <c r="G481" s="60">
        <v>31015</v>
      </c>
      <c r="H481" s="60" t="s">
        <v>46</v>
      </c>
      <c r="I481" s="60" t="s">
        <v>52</v>
      </c>
      <c r="J481" s="60" t="s">
        <v>95</v>
      </c>
      <c r="K481" s="60">
        <v>6.45</v>
      </c>
      <c r="L481" s="28"/>
      <c r="M481" s="60">
        <v>1393.1200000000001</v>
      </c>
      <c r="N481" s="70">
        <v>43325</v>
      </c>
      <c r="O481" s="70">
        <v>43388</v>
      </c>
      <c r="P481" s="61"/>
      <c r="R481" s="6"/>
      <c r="S481" s="6"/>
    </row>
    <row r="482" spans="1:19" ht="12">
      <c r="B482" s="60"/>
      <c r="C482" s="58"/>
      <c r="D482" s="59"/>
      <c r="E482" s="59"/>
      <c r="F482" s="59"/>
      <c r="G482" s="60"/>
      <c r="H482" s="60"/>
      <c r="I482" s="60" t="s">
        <v>52</v>
      </c>
      <c r="J482" s="60" t="s">
        <v>91</v>
      </c>
      <c r="K482" s="60">
        <v>1.29</v>
      </c>
      <c r="L482" s="28">
        <f>SUM(K481:K482)</f>
        <v>7.74</v>
      </c>
      <c r="M482" s="60">
        <v>208.95</v>
      </c>
      <c r="N482" s="70">
        <v>43325</v>
      </c>
      <c r="O482" s="70">
        <v>43388</v>
      </c>
      <c r="P482" s="61" t="s">
        <v>1153</v>
      </c>
      <c r="R482" s="6"/>
      <c r="S482" s="6"/>
    </row>
    <row r="483" spans="1:19" ht="22.8">
      <c r="A483" s="7">
        <v>198</v>
      </c>
      <c r="B483" s="58" t="s">
        <v>1009</v>
      </c>
      <c r="C483" s="58" t="s">
        <v>1009</v>
      </c>
      <c r="D483" s="59" t="s">
        <v>499</v>
      </c>
      <c r="E483" s="59" t="s">
        <v>498</v>
      </c>
      <c r="F483" s="59" t="s">
        <v>51</v>
      </c>
      <c r="G483" s="60">
        <v>31029</v>
      </c>
      <c r="H483" s="60" t="s">
        <v>46</v>
      </c>
      <c r="I483" s="60" t="s">
        <v>52</v>
      </c>
      <c r="J483" s="60" t="s">
        <v>96</v>
      </c>
      <c r="K483" s="60">
        <v>5.2477</v>
      </c>
      <c r="L483" s="28"/>
      <c r="M483" s="60">
        <v>766.04</v>
      </c>
      <c r="N483" s="70">
        <v>43325</v>
      </c>
      <c r="O483" s="70">
        <v>43388</v>
      </c>
      <c r="P483" s="61"/>
      <c r="R483" s="6"/>
      <c r="S483" s="6"/>
    </row>
    <row r="484" spans="1:19" ht="12">
      <c r="B484" s="60"/>
      <c r="C484" s="58"/>
      <c r="D484" s="59"/>
      <c r="E484" s="59"/>
      <c r="F484" s="59"/>
      <c r="G484" s="60"/>
      <c r="H484" s="60"/>
      <c r="I484" s="60" t="s">
        <v>52</v>
      </c>
      <c r="J484" s="60" t="s">
        <v>91</v>
      </c>
      <c r="K484" s="60">
        <v>0.64100000000000001</v>
      </c>
      <c r="L484" s="28">
        <f>SUM(K483:K484)</f>
        <v>5.8887</v>
      </c>
      <c r="M484" s="60">
        <v>103.81</v>
      </c>
      <c r="N484" s="70">
        <v>43325</v>
      </c>
      <c r="O484" s="70">
        <v>43388</v>
      </c>
      <c r="P484" s="61" t="s">
        <v>1153</v>
      </c>
      <c r="R484" s="6"/>
      <c r="S484" s="6"/>
    </row>
    <row r="485" spans="1:19" ht="22.8">
      <c r="A485" s="7">
        <v>199</v>
      </c>
      <c r="B485" s="58" t="s">
        <v>1010</v>
      </c>
      <c r="C485" s="58" t="s">
        <v>1010</v>
      </c>
      <c r="D485" s="59" t="s">
        <v>497</v>
      </c>
      <c r="E485" s="59" t="s">
        <v>496</v>
      </c>
      <c r="F485" s="59" t="s">
        <v>1174</v>
      </c>
      <c r="G485" s="60">
        <v>31016</v>
      </c>
      <c r="H485" s="60" t="s">
        <v>46</v>
      </c>
      <c r="I485" s="60" t="s">
        <v>52</v>
      </c>
      <c r="J485" s="60" t="s">
        <v>139</v>
      </c>
      <c r="K485" s="60">
        <v>0.02</v>
      </c>
      <c r="L485" s="28"/>
      <c r="M485" s="60">
        <v>2.99</v>
      </c>
      <c r="N485" s="70">
        <v>43325</v>
      </c>
      <c r="O485" s="70">
        <v>43388</v>
      </c>
      <c r="P485" s="61"/>
      <c r="R485" s="6"/>
      <c r="S485" s="6"/>
    </row>
    <row r="486" spans="1:19" ht="12">
      <c r="B486" s="60"/>
      <c r="C486" s="58"/>
      <c r="D486" s="59"/>
      <c r="E486" s="59"/>
      <c r="F486" s="59"/>
      <c r="G486" s="60"/>
      <c r="H486" s="60"/>
      <c r="I486" s="60" t="s">
        <v>52</v>
      </c>
      <c r="J486" s="60" t="s">
        <v>98</v>
      </c>
      <c r="K486" s="60">
        <v>0.17879999999999999</v>
      </c>
      <c r="L486" s="28"/>
      <c r="M486" s="60">
        <v>33.97</v>
      </c>
      <c r="N486" s="70">
        <v>43325</v>
      </c>
      <c r="O486" s="70">
        <v>43388</v>
      </c>
      <c r="P486" s="61"/>
      <c r="R486" s="6"/>
      <c r="S486" s="6"/>
    </row>
    <row r="487" spans="1:19" ht="12">
      <c r="B487" s="60"/>
      <c r="C487" s="58"/>
      <c r="D487" s="59"/>
      <c r="E487" s="59"/>
      <c r="F487" s="59"/>
      <c r="G487" s="60"/>
      <c r="H487" s="60"/>
      <c r="I487" s="60" t="s">
        <v>52</v>
      </c>
      <c r="J487" s="60" t="s">
        <v>97</v>
      </c>
      <c r="K487" s="60">
        <v>0.25869999999999999</v>
      </c>
      <c r="L487" s="28"/>
      <c r="M487" s="60">
        <v>64.67</v>
      </c>
      <c r="N487" s="70">
        <v>43325</v>
      </c>
      <c r="O487" s="70">
        <v>43388</v>
      </c>
      <c r="P487" s="61"/>
      <c r="R487" s="6"/>
      <c r="S487" s="6"/>
    </row>
    <row r="488" spans="1:19" ht="12">
      <c r="B488" s="60"/>
      <c r="C488" s="58"/>
      <c r="D488" s="59"/>
      <c r="E488" s="59"/>
      <c r="F488" s="59"/>
      <c r="G488" s="60"/>
      <c r="H488" s="60"/>
      <c r="I488" s="60" t="s">
        <v>52</v>
      </c>
      <c r="J488" s="60" t="s">
        <v>109</v>
      </c>
      <c r="K488" s="60">
        <v>0.20430000000000001</v>
      </c>
      <c r="L488" s="28"/>
      <c r="M488" s="60">
        <v>51.07</v>
      </c>
      <c r="N488" s="70">
        <v>43325</v>
      </c>
      <c r="O488" s="70">
        <v>43388</v>
      </c>
      <c r="P488" s="61"/>
      <c r="R488" s="6"/>
      <c r="S488" s="6"/>
    </row>
    <row r="489" spans="1:19" ht="12">
      <c r="B489" s="60"/>
      <c r="C489" s="58"/>
      <c r="D489" s="59"/>
      <c r="E489" s="59"/>
      <c r="F489" s="59"/>
      <c r="G489" s="60"/>
      <c r="H489" s="60"/>
      <c r="I489" s="60" t="s">
        <v>52</v>
      </c>
      <c r="J489" s="60" t="s">
        <v>95</v>
      </c>
      <c r="K489" s="60">
        <v>6.2957999999999998</v>
      </c>
      <c r="L489" s="28"/>
      <c r="M489" s="60">
        <v>1359.79</v>
      </c>
      <c r="N489" s="70">
        <v>43325</v>
      </c>
      <c r="O489" s="70">
        <v>43388</v>
      </c>
      <c r="P489" s="61"/>
      <c r="R489" s="6"/>
      <c r="S489" s="6"/>
    </row>
    <row r="490" spans="1:19" ht="12">
      <c r="B490" s="60"/>
      <c r="C490" s="58"/>
      <c r="D490" s="59"/>
      <c r="E490" s="59"/>
      <c r="F490" s="59"/>
      <c r="G490" s="60"/>
      <c r="H490" s="60"/>
      <c r="I490" s="60" t="s">
        <v>52</v>
      </c>
      <c r="J490" s="60" t="s">
        <v>93</v>
      </c>
      <c r="K490" s="60">
        <v>1.546</v>
      </c>
      <c r="L490" s="28"/>
      <c r="M490" s="60">
        <v>250.42</v>
      </c>
      <c r="N490" s="70">
        <v>43325</v>
      </c>
      <c r="O490" s="70">
        <v>43388</v>
      </c>
      <c r="P490" s="61"/>
      <c r="R490" s="6"/>
      <c r="S490" s="6"/>
    </row>
    <row r="491" spans="1:19" ht="12">
      <c r="B491" s="60"/>
      <c r="C491" s="58"/>
      <c r="D491" s="59"/>
      <c r="E491" s="59"/>
      <c r="F491" s="59"/>
      <c r="G491" s="60"/>
      <c r="H491" s="60"/>
      <c r="I491" s="60" t="s">
        <v>52</v>
      </c>
      <c r="J491" s="60" t="s">
        <v>91</v>
      </c>
      <c r="K491" s="60">
        <v>2.7149000000000001</v>
      </c>
      <c r="L491" s="28"/>
      <c r="M491" s="60">
        <v>439.69</v>
      </c>
      <c r="N491" s="70">
        <v>43325</v>
      </c>
      <c r="O491" s="70">
        <v>43388</v>
      </c>
      <c r="P491" s="61"/>
      <c r="R491" s="6"/>
      <c r="S491" s="6"/>
    </row>
    <row r="492" spans="1:19" ht="12">
      <c r="B492" s="60"/>
      <c r="C492" s="58"/>
      <c r="D492" s="59"/>
      <c r="E492" s="59"/>
      <c r="F492" s="59"/>
      <c r="G492" s="60"/>
      <c r="H492" s="60"/>
      <c r="I492" s="60" t="s">
        <v>52</v>
      </c>
      <c r="J492" s="60" t="s">
        <v>495</v>
      </c>
      <c r="K492" s="60">
        <v>0.33929999999999999</v>
      </c>
      <c r="L492" s="28">
        <f>SUM(K485:K492)</f>
        <v>11.557799999999999</v>
      </c>
      <c r="M492" s="60">
        <v>64.12</v>
      </c>
      <c r="N492" s="70">
        <v>43325</v>
      </c>
      <c r="O492" s="70">
        <v>43388</v>
      </c>
      <c r="P492" s="61" t="s">
        <v>1153</v>
      </c>
      <c r="R492" s="6"/>
      <c r="S492" s="6"/>
    </row>
    <row r="493" spans="1:19" ht="12">
      <c r="A493" s="7">
        <v>200</v>
      </c>
      <c r="B493" s="60" t="s">
        <v>494</v>
      </c>
      <c r="C493" s="58" t="s">
        <v>1011</v>
      </c>
      <c r="D493" s="59" t="s">
        <v>493</v>
      </c>
      <c r="E493" s="59" t="s">
        <v>492</v>
      </c>
      <c r="F493" s="59" t="s">
        <v>1174</v>
      </c>
      <c r="G493" s="60">
        <v>31016</v>
      </c>
      <c r="H493" s="60" t="s">
        <v>46</v>
      </c>
      <c r="I493" s="60" t="s">
        <v>52</v>
      </c>
      <c r="J493" s="60" t="s">
        <v>105</v>
      </c>
      <c r="K493" s="60">
        <v>0.29899999999999999</v>
      </c>
      <c r="L493" s="28"/>
      <c r="M493" s="60">
        <v>64.56</v>
      </c>
      <c r="N493" s="70">
        <v>43325</v>
      </c>
      <c r="O493" s="70">
        <v>43388</v>
      </c>
      <c r="P493" s="61"/>
      <c r="R493" s="6"/>
      <c r="S493" s="6"/>
    </row>
    <row r="494" spans="1:19" ht="12">
      <c r="B494" s="60"/>
      <c r="C494" s="58"/>
      <c r="D494" s="59"/>
      <c r="E494" s="59"/>
      <c r="F494" s="59"/>
      <c r="G494" s="60"/>
      <c r="H494" s="60"/>
      <c r="I494" s="60" t="s">
        <v>52</v>
      </c>
      <c r="J494" s="60" t="s">
        <v>95</v>
      </c>
      <c r="K494" s="60">
        <v>0.46200000000000002</v>
      </c>
      <c r="L494" s="28">
        <f>SUM(K493:K494)</f>
        <v>0.76100000000000001</v>
      </c>
      <c r="M494" s="60">
        <v>99.78</v>
      </c>
      <c r="N494" s="70">
        <v>43325</v>
      </c>
      <c r="O494" s="70">
        <v>43388</v>
      </c>
      <c r="P494" s="61" t="s">
        <v>1153</v>
      </c>
      <c r="R494" s="6"/>
      <c r="S494" s="6"/>
    </row>
    <row r="495" spans="1:19" ht="12">
      <c r="A495" s="7">
        <v>201</v>
      </c>
      <c r="B495" s="60" t="s">
        <v>491</v>
      </c>
      <c r="C495" s="58" t="s">
        <v>1012</v>
      </c>
      <c r="D495" s="59" t="s">
        <v>490</v>
      </c>
      <c r="E495" s="59" t="s">
        <v>489</v>
      </c>
      <c r="F495" s="59" t="s">
        <v>103</v>
      </c>
      <c r="G495" s="60">
        <v>31015</v>
      </c>
      <c r="H495" s="60" t="s">
        <v>46</v>
      </c>
      <c r="I495" s="60" t="s">
        <v>52</v>
      </c>
      <c r="J495" s="60" t="s">
        <v>96</v>
      </c>
      <c r="K495" s="60">
        <v>1.6307</v>
      </c>
      <c r="L495" s="28">
        <f>K495</f>
        <v>1.6307</v>
      </c>
      <c r="M495" s="60">
        <v>264.12</v>
      </c>
      <c r="N495" s="70">
        <v>43325</v>
      </c>
      <c r="O495" s="70">
        <v>43388</v>
      </c>
      <c r="P495" s="61" t="s">
        <v>1153</v>
      </c>
      <c r="R495" s="6"/>
      <c r="S495" s="6"/>
    </row>
    <row r="496" spans="1:19" ht="12">
      <c r="A496" s="7">
        <v>202</v>
      </c>
      <c r="B496" s="60" t="s">
        <v>488</v>
      </c>
      <c r="C496" s="58" t="s">
        <v>1013</v>
      </c>
      <c r="D496" s="59" t="s">
        <v>487</v>
      </c>
      <c r="E496" s="59" t="s">
        <v>486</v>
      </c>
      <c r="F496" s="59" t="s">
        <v>103</v>
      </c>
      <c r="G496" s="60">
        <v>31015</v>
      </c>
      <c r="H496" s="60" t="s">
        <v>46</v>
      </c>
      <c r="I496" s="60" t="s">
        <v>52</v>
      </c>
      <c r="J496" s="60" t="s">
        <v>96</v>
      </c>
      <c r="K496" s="60">
        <v>0.4022</v>
      </c>
      <c r="L496" s="28">
        <f>K496</f>
        <v>0.4022</v>
      </c>
      <c r="M496" s="60">
        <v>65.11</v>
      </c>
      <c r="N496" s="70">
        <v>43325</v>
      </c>
      <c r="O496" s="70">
        <v>43388</v>
      </c>
      <c r="P496" s="61" t="s">
        <v>1153</v>
      </c>
      <c r="R496" s="6"/>
      <c r="S496" s="6"/>
    </row>
    <row r="497" spans="1:19" ht="22.8">
      <c r="A497" s="7">
        <v>203</v>
      </c>
      <c r="B497" s="58" t="s">
        <v>1014</v>
      </c>
      <c r="C497" s="58" t="s">
        <v>1014</v>
      </c>
      <c r="D497" s="59" t="s">
        <v>485</v>
      </c>
      <c r="E497" s="59" t="s">
        <v>484</v>
      </c>
      <c r="F497" s="59" t="s">
        <v>103</v>
      </c>
      <c r="G497" s="60">
        <v>31015</v>
      </c>
      <c r="H497" s="60" t="s">
        <v>46</v>
      </c>
      <c r="I497" s="60" t="s">
        <v>52</v>
      </c>
      <c r="J497" s="60" t="s">
        <v>96</v>
      </c>
      <c r="K497" s="60">
        <v>0.97950000000000004</v>
      </c>
      <c r="L497" s="28">
        <f>K497</f>
        <v>0.97950000000000004</v>
      </c>
      <c r="M497" s="60">
        <v>158.60999999999999</v>
      </c>
      <c r="N497" s="70">
        <v>43325</v>
      </c>
      <c r="O497" s="70">
        <v>43388</v>
      </c>
      <c r="P497" s="61" t="s">
        <v>1153</v>
      </c>
      <c r="R497" s="6"/>
      <c r="S497" s="6"/>
    </row>
    <row r="498" spans="1:19" ht="12">
      <c r="A498" s="7">
        <v>204</v>
      </c>
      <c r="B498" s="58" t="s">
        <v>1015</v>
      </c>
      <c r="C498" s="58" t="s">
        <v>1015</v>
      </c>
      <c r="D498" s="59" t="s">
        <v>483</v>
      </c>
      <c r="E498" s="59" t="s">
        <v>482</v>
      </c>
      <c r="F498" s="59" t="s">
        <v>103</v>
      </c>
      <c r="G498" s="60">
        <v>31015</v>
      </c>
      <c r="H498" s="60" t="s">
        <v>46</v>
      </c>
      <c r="I498" s="60" t="s">
        <v>52</v>
      </c>
      <c r="J498" s="60" t="s">
        <v>96</v>
      </c>
      <c r="K498" s="60">
        <v>6.9926000000000004</v>
      </c>
      <c r="L498" s="28">
        <f>K498</f>
        <v>6.9926000000000004</v>
      </c>
      <c r="M498" s="60">
        <v>1132.6499999999999</v>
      </c>
      <c r="N498" s="70">
        <v>43325</v>
      </c>
      <c r="O498" s="70">
        <v>43388</v>
      </c>
      <c r="P498" s="61" t="s">
        <v>1153</v>
      </c>
      <c r="R498" s="6"/>
      <c r="S498" s="6"/>
    </row>
    <row r="499" spans="1:19" ht="12">
      <c r="A499" s="7">
        <v>205</v>
      </c>
      <c r="B499" s="60" t="s">
        <v>481</v>
      </c>
      <c r="C499" s="58" t="s">
        <v>1016</v>
      </c>
      <c r="D499" s="59" t="s">
        <v>480</v>
      </c>
      <c r="E499" s="59" t="s">
        <v>479</v>
      </c>
      <c r="F499" s="59" t="s">
        <v>51</v>
      </c>
      <c r="G499" s="60">
        <v>31029</v>
      </c>
      <c r="H499" s="60" t="s">
        <v>46</v>
      </c>
      <c r="I499" s="60" t="s">
        <v>52</v>
      </c>
      <c r="J499" s="60" t="s">
        <v>97</v>
      </c>
      <c r="K499" s="60">
        <v>1.2999999999999999E-2</v>
      </c>
      <c r="L499" s="28"/>
      <c r="M499" s="60">
        <v>3.25</v>
      </c>
      <c r="N499" s="70">
        <v>43325</v>
      </c>
      <c r="O499" s="70">
        <v>43388</v>
      </c>
      <c r="P499" s="61"/>
      <c r="R499" s="6"/>
      <c r="S499" s="6"/>
    </row>
    <row r="500" spans="1:19" ht="12">
      <c r="B500" s="60"/>
      <c r="C500" s="58"/>
      <c r="D500" s="59"/>
      <c r="E500" s="59"/>
      <c r="F500" s="59"/>
      <c r="G500" s="60"/>
      <c r="H500" s="60"/>
      <c r="I500" s="60" t="s">
        <v>52</v>
      </c>
      <c r="J500" s="60" t="s">
        <v>96</v>
      </c>
      <c r="K500" s="60">
        <v>5.8223000000000003</v>
      </c>
      <c r="L500" s="28"/>
      <c r="M500" s="60">
        <v>889.71</v>
      </c>
      <c r="N500" s="70">
        <v>43325</v>
      </c>
      <c r="O500" s="70">
        <v>43388</v>
      </c>
      <c r="P500" s="61"/>
      <c r="R500" s="6"/>
      <c r="S500" s="6"/>
    </row>
    <row r="501" spans="1:19" ht="12">
      <c r="B501" s="60"/>
      <c r="C501" s="58"/>
      <c r="D501" s="59"/>
      <c r="E501" s="59"/>
      <c r="F501" s="59"/>
      <c r="G501" s="60"/>
      <c r="H501" s="60"/>
      <c r="I501" s="60" t="s">
        <v>52</v>
      </c>
      <c r="J501" s="60" t="s">
        <v>95</v>
      </c>
      <c r="K501" s="60">
        <v>0.77400000000000002</v>
      </c>
      <c r="L501" s="28"/>
      <c r="M501" s="60">
        <v>167.17</v>
      </c>
      <c r="N501" s="70">
        <v>43325</v>
      </c>
      <c r="O501" s="70">
        <v>43388</v>
      </c>
      <c r="P501" s="61"/>
      <c r="R501" s="6"/>
      <c r="S501" s="6"/>
    </row>
    <row r="502" spans="1:19" ht="12">
      <c r="B502" s="60"/>
      <c r="C502" s="58"/>
      <c r="D502" s="59"/>
      <c r="E502" s="59"/>
      <c r="F502" s="59"/>
      <c r="G502" s="60"/>
      <c r="H502" s="60"/>
      <c r="I502" s="60" t="s">
        <v>52</v>
      </c>
      <c r="J502" s="60" t="s">
        <v>91</v>
      </c>
      <c r="K502" s="60">
        <v>0.83830000000000005</v>
      </c>
      <c r="L502" s="28">
        <f>SUM(K499:K502)</f>
        <v>7.4476000000000004</v>
      </c>
      <c r="M502" s="60">
        <v>135.76</v>
      </c>
      <c r="N502" s="70">
        <v>43325</v>
      </c>
      <c r="O502" s="70">
        <v>43388</v>
      </c>
      <c r="P502" s="61" t="s">
        <v>1153</v>
      </c>
      <c r="R502" s="6"/>
      <c r="S502" s="6"/>
    </row>
    <row r="503" spans="1:19" ht="12">
      <c r="A503" s="7">
        <v>206</v>
      </c>
      <c r="B503" s="60" t="s">
        <v>478</v>
      </c>
      <c r="C503" s="58" t="s">
        <v>1017</v>
      </c>
      <c r="D503" s="59" t="s">
        <v>477</v>
      </c>
      <c r="E503" s="59" t="s">
        <v>476</v>
      </c>
      <c r="F503" s="59" t="s">
        <v>57</v>
      </c>
      <c r="G503" s="60">
        <v>31014</v>
      </c>
      <c r="H503" s="60" t="s">
        <v>46</v>
      </c>
      <c r="I503" s="60" t="s">
        <v>52</v>
      </c>
      <c r="J503" s="60" t="s">
        <v>105</v>
      </c>
      <c r="K503" s="60">
        <v>4.5999999999999999E-3</v>
      </c>
      <c r="L503" s="28"/>
      <c r="M503" s="60">
        <v>0.99</v>
      </c>
      <c r="N503" s="70">
        <v>43325</v>
      </c>
      <c r="O503" s="70">
        <v>43388</v>
      </c>
      <c r="P503" s="61"/>
      <c r="R503" s="6"/>
      <c r="S503" s="6"/>
    </row>
    <row r="504" spans="1:19" ht="12">
      <c r="B504" s="60"/>
      <c r="C504" s="58"/>
      <c r="D504" s="59"/>
      <c r="E504" s="59"/>
      <c r="F504" s="59"/>
      <c r="G504" s="60"/>
      <c r="H504" s="60"/>
      <c r="I504" s="60" t="s">
        <v>52</v>
      </c>
      <c r="J504" s="60" t="s">
        <v>97</v>
      </c>
      <c r="K504" s="60">
        <v>5.8000000000000003E-2</v>
      </c>
      <c r="L504" s="28"/>
      <c r="M504" s="60">
        <v>14.5</v>
      </c>
      <c r="N504" s="70">
        <v>43325</v>
      </c>
      <c r="O504" s="70">
        <v>43388</v>
      </c>
      <c r="P504" s="61"/>
      <c r="R504" s="6"/>
      <c r="S504" s="6"/>
    </row>
    <row r="505" spans="1:19" ht="12">
      <c r="B505" s="60"/>
      <c r="C505" s="58"/>
      <c r="D505" s="59"/>
      <c r="E505" s="59"/>
      <c r="F505" s="59"/>
      <c r="G505" s="60"/>
      <c r="H505" s="60"/>
      <c r="I505" s="60" t="s">
        <v>52</v>
      </c>
      <c r="J505" s="60" t="s">
        <v>96</v>
      </c>
      <c r="K505" s="60">
        <v>2.7553000000000001</v>
      </c>
      <c r="L505" s="28"/>
      <c r="M505" s="60">
        <v>446.13</v>
      </c>
      <c r="N505" s="70">
        <v>43325</v>
      </c>
      <c r="O505" s="70">
        <v>43388</v>
      </c>
      <c r="P505" s="61"/>
      <c r="R505" s="6"/>
      <c r="S505" s="6"/>
    </row>
    <row r="506" spans="1:19" ht="12">
      <c r="B506" s="60"/>
      <c r="C506" s="58"/>
      <c r="D506" s="59"/>
      <c r="E506" s="59"/>
      <c r="F506" s="59"/>
      <c r="G506" s="60"/>
      <c r="H506" s="60"/>
      <c r="I506" s="60" t="s">
        <v>52</v>
      </c>
      <c r="J506" s="60" t="s">
        <v>95</v>
      </c>
      <c r="K506" s="60">
        <v>0.47</v>
      </c>
      <c r="L506" s="28">
        <f>SUM(K503:K506)</f>
        <v>3.2879000000000005</v>
      </c>
      <c r="M506" s="60">
        <v>101.5</v>
      </c>
      <c r="N506" s="70">
        <v>43325</v>
      </c>
      <c r="O506" s="70">
        <v>43388</v>
      </c>
      <c r="P506" s="61" t="s">
        <v>1153</v>
      </c>
      <c r="R506" s="6"/>
      <c r="S506" s="6"/>
    </row>
    <row r="507" spans="1:19" ht="12">
      <c r="A507" s="7">
        <v>207</v>
      </c>
      <c r="B507" s="60"/>
      <c r="C507" s="58"/>
      <c r="D507" s="59" t="s">
        <v>475</v>
      </c>
      <c r="E507" s="59" t="s">
        <v>474</v>
      </c>
      <c r="F507" s="59" t="s">
        <v>103</v>
      </c>
      <c r="G507" s="60">
        <v>31015</v>
      </c>
      <c r="H507" s="60" t="s">
        <v>46</v>
      </c>
      <c r="I507" s="60" t="s">
        <v>52</v>
      </c>
      <c r="J507" s="60" t="s">
        <v>96</v>
      </c>
      <c r="K507" s="60">
        <v>1.6</v>
      </c>
      <c r="L507" s="28">
        <f>SUM(K507:K507)</f>
        <v>1.6</v>
      </c>
      <c r="M507" s="60">
        <v>259.15999999999997</v>
      </c>
      <c r="N507" s="70">
        <v>43325</v>
      </c>
      <c r="O507" s="70">
        <v>43388</v>
      </c>
      <c r="P507" s="61" t="s">
        <v>1153</v>
      </c>
      <c r="R507" s="6"/>
      <c r="S507" s="6"/>
    </row>
    <row r="508" spans="1:19" ht="12">
      <c r="A508" s="7">
        <v>208</v>
      </c>
      <c r="B508" s="60" t="s">
        <v>473</v>
      </c>
      <c r="C508" s="58" t="s">
        <v>1018</v>
      </c>
      <c r="D508" s="59" t="s">
        <v>472</v>
      </c>
      <c r="E508" s="59" t="s">
        <v>471</v>
      </c>
      <c r="F508" s="59" t="s">
        <v>51</v>
      </c>
      <c r="G508" s="60">
        <v>31029</v>
      </c>
      <c r="H508" s="60" t="s">
        <v>46</v>
      </c>
      <c r="I508" s="60" t="s">
        <v>52</v>
      </c>
      <c r="J508" s="60" t="s">
        <v>96</v>
      </c>
      <c r="K508" s="60">
        <v>2.8428</v>
      </c>
      <c r="L508" s="28">
        <f>K508</f>
        <v>2.8428</v>
      </c>
      <c r="M508" s="60">
        <v>460.29</v>
      </c>
      <c r="N508" s="70">
        <v>43325</v>
      </c>
      <c r="O508" s="70">
        <v>43388</v>
      </c>
      <c r="P508" s="61" t="s">
        <v>1153</v>
      </c>
      <c r="R508" s="6"/>
      <c r="S508" s="6"/>
    </row>
    <row r="509" spans="1:19" ht="12">
      <c r="A509" s="7">
        <v>209</v>
      </c>
      <c r="B509" s="60" t="s">
        <v>470</v>
      </c>
      <c r="C509" s="58" t="s">
        <v>1019</v>
      </c>
      <c r="D509" s="59" t="s">
        <v>469</v>
      </c>
      <c r="E509" s="59" t="s">
        <v>468</v>
      </c>
      <c r="F509" s="59" t="s">
        <v>51</v>
      </c>
      <c r="G509" s="60">
        <v>31029</v>
      </c>
      <c r="H509" s="60" t="s">
        <v>46</v>
      </c>
      <c r="I509" s="60" t="s">
        <v>52</v>
      </c>
      <c r="J509" s="60" t="s">
        <v>96</v>
      </c>
      <c r="K509" s="60">
        <v>3.3795000000000002</v>
      </c>
      <c r="L509" s="28">
        <f>K509</f>
        <v>3.3795000000000002</v>
      </c>
      <c r="M509" s="60">
        <v>547.26</v>
      </c>
      <c r="N509" s="70">
        <v>43325</v>
      </c>
      <c r="O509" s="70">
        <v>43388</v>
      </c>
      <c r="P509" s="61" t="s">
        <v>1153</v>
      </c>
      <c r="R509" s="6"/>
      <c r="S509" s="6"/>
    </row>
    <row r="510" spans="1:19" ht="12">
      <c r="A510" s="7">
        <v>210</v>
      </c>
      <c r="B510" s="60" t="s">
        <v>467</v>
      </c>
      <c r="C510" s="58" t="s">
        <v>1020</v>
      </c>
      <c r="D510" s="59" t="s">
        <v>466</v>
      </c>
      <c r="E510" s="59" t="s">
        <v>465</v>
      </c>
      <c r="F510" s="59" t="s">
        <v>1180</v>
      </c>
      <c r="G510" s="60">
        <v>31100</v>
      </c>
      <c r="H510" s="60" t="s">
        <v>46</v>
      </c>
      <c r="I510" s="60" t="s">
        <v>52</v>
      </c>
      <c r="J510" s="60" t="s">
        <v>96</v>
      </c>
      <c r="K510" s="60">
        <v>5.5552000000000001</v>
      </c>
      <c r="L510" s="28"/>
      <c r="M510" s="60">
        <v>899.81999999999994</v>
      </c>
      <c r="N510" s="70">
        <v>43325</v>
      </c>
      <c r="O510" s="70">
        <v>43388</v>
      </c>
      <c r="P510" s="61"/>
      <c r="R510" s="6"/>
      <c r="S510" s="6"/>
    </row>
    <row r="511" spans="1:19" ht="12">
      <c r="B511" s="60"/>
      <c r="C511" s="58"/>
      <c r="D511" s="59"/>
      <c r="E511" s="59"/>
      <c r="F511" s="59"/>
      <c r="G511" s="60"/>
      <c r="H511" s="60"/>
      <c r="I511" s="60" t="s">
        <v>52</v>
      </c>
      <c r="J511" s="60" t="s">
        <v>94</v>
      </c>
      <c r="K511" s="60">
        <v>0.44</v>
      </c>
      <c r="L511" s="28">
        <f>SUM(K510:K511)</f>
        <v>5.9952000000000005</v>
      </c>
      <c r="M511" s="60">
        <v>71.260000000000005</v>
      </c>
      <c r="N511" s="70">
        <v>43325</v>
      </c>
      <c r="O511" s="70">
        <v>43388</v>
      </c>
      <c r="P511" s="61" t="s">
        <v>1153</v>
      </c>
      <c r="R511" s="6"/>
      <c r="S511" s="6"/>
    </row>
    <row r="512" spans="1:19" ht="12">
      <c r="A512" s="7">
        <v>211</v>
      </c>
      <c r="B512" s="58" t="s">
        <v>1021</v>
      </c>
      <c r="C512" s="58" t="s">
        <v>1021</v>
      </c>
      <c r="D512" s="59" t="s">
        <v>464</v>
      </c>
      <c r="E512" s="59" t="s">
        <v>463</v>
      </c>
      <c r="F512" s="59" t="s">
        <v>51</v>
      </c>
      <c r="G512" s="60">
        <v>31029</v>
      </c>
      <c r="H512" s="60" t="s">
        <v>46</v>
      </c>
      <c r="I512" s="60" t="s">
        <v>52</v>
      </c>
      <c r="J512" s="60" t="s">
        <v>96</v>
      </c>
      <c r="K512" s="60">
        <v>2.5038</v>
      </c>
      <c r="L512" s="28">
        <f>SUM(K512)</f>
        <v>2.5038</v>
      </c>
      <c r="M512" s="60">
        <v>380.96000000000004</v>
      </c>
      <c r="N512" s="70">
        <v>43325</v>
      </c>
      <c r="O512" s="70">
        <v>43388</v>
      </c>
      <c r="P512" s="61" t="s">
        <v>1153</v>
      </c>
      <c r="R512" s="6"/>
      <c r="S512" s="6"/>
    </row>
    <row r="513" spans="1:19" ht="22.8">
      <c r="A513" s="7">
        <v>212</v>
      </c>
      <c r="B513" s="60" t="s">
        <v>461</v>
      </c>
      <c r="C513" s="58" t="s">
        <v>1022</v>
      </c>
      <c r="D513" s="59" t="s">
        <v>460</v>
      </c>
      <c r="E513" s="59" t="s">
        <v>459</v>
      </c>
      <c r="F513" s="59" t="s">
        <v>103</v>
      </c>
      <c r="G513" s="60">
        <v>31015</v>
      </c>
      <c r="H513" s="60" t="s">
        <v>46</v>
      </c>
      <c r="I513" s="60" t="s">
        <v>52</v>
      </c>
      <c r="J513" s="60" t="s">
        <v>462</v>
      </c>
      <c r="K513" s="60">
        <v>8.9999999999999993E-3</v>
      </c>
      <c r="L513" s="28"/>
      <c r="M513" s="60">
        <v>0</v>
      </c>
      <c r="N513" s="70">
        <v>43325</v>
      </c>
      <c r="O513" s="70">
        <v>43388</v>
      </c>
      <c r="P513" s="61"/>
      <c r="R513" s="6"/>
      <c r="S513" s="6"/>
    </row>
    <row r="514" spans="1:19" ht="12">
      <c r="B514" s="60"/>
      <c r="C514" s="58"/>
      <c r="D514" s="59"/>
      <c r="E514" s="59"/>
      <c r="F514" s="59"/>
      <c r="G514" s="60"/>
      <c r="H514" s="60"/>
      <c r="I514" s="60" t="s">
        <v>52</v>
      </c>
      <c r="J514" s="60" t="s">
        <v>152</v>
      </c>
      <c r="K514" s="60">
        <v>1.72E-2</v>
      </c>
      <c r="L514" s="28"/>
      <c r="M514" s="60">
        <v>2.58</v>
      </c>
      <c r="N514" s="70">
        <v>43325</v>
      </c>
      <c r="O514" s="70">
        <v>43388</v>
      </c>
      <c r="P514" s="61"/>
      <c r="R514" s="6"/>
      <c r="S514" s="6"/>
    </row>
    <row r="515" spans="1:19" ht="12">
      <c r="B515" s="60"/>
      <c r="C515" s="58"/>
      <c r="D515" s="59"/>
      <c r="E515" s="59"/>
      <c r="F515" s="59"/>
      <c r="G515" s="60"/>
      <c r="H515" s="60"/>
      <c r="I515" s="60" t="s">
        <v>52</v>
      </c>
      <c r="J515" s="60" t="s">
        <v>97</v>
      </c>
      <c r="K515" s="60">
        <v>5.6000000000000001E-2</v>
      </c>
      <c r="L515" s="28"/>
      <c r="M515" s="60">
        <v>13.99</v>
      </c>
      <c r="N515" s="70">
        <v>43325</v>
      </c>
      <c r="O515" s="70">
        <v>43388</v>
      </c>
      <c r="P515" s="61"/>
      <c r="R515" s="6"/>
      <c r="S515" s="6"/>
    </row>
    <row r="516" spans="1:19" ht="12">
      <c r="B516" s="60"/>
      <c r="C516" s="58"/>
      <c r="D516" s="59"/>
      <c r="E516" s="59"/>
      <c r="F516" s="59"/>
      <c r="G516" s="60"/>
      <c r="H516" s="60"/>
      <c r="I516" s="60" t="s">
        <v>52</v>
      </c>
      <c r="J516" s="60" t="s">
        <v>111</v>
      </c>
      <c r="K516" s="60">
        <v>1.7000000000000001E-2</v>
      </c>
      <c r="L516" s="28"/>
      <c r="M516" s="60">
        <v>3.23</v>
      </c>
      <c r="N516" s="70">
        <v>43325</v>
      </c>
      <c r="O516" s="70">
        <v>43388</v>
      </c>
      <c r="P516" s="61"/>
      <c r="R516" s="6"/>
      <c r="S516" s="6"/>
    </row>
    <row r="517" spans="1:19" ht="12">
      <c r="B517" s="60"/>
      <c r="C517" s="58"/>
      <c r="D517" s="59"/>
      <c r="E517" s="59"/>
      <c r="F517" s="59"/>
      <c r="G517" s="60"/>
      <c r="H517" s="60"/>
      <c r="I517" s="60" t="s">
        <v>52</v>
      </c>
      <c r="J517" s="60" t="s">
        <v>96</v>
      </c>
      <c r="K517" s="60">
        <v>1.5366</v>
      </c>
      <c r="L517" s="28"/>
      <c r="M517" s="60">
        <v>247.47</v>
      </c>
      <c r="N517" s="70">
        <v>43325</v>
      </c>
      <c r="O517" s="70">
        <v>43388</v>
      </c>
      <c r="P517" s="61"/>
      <c r="R517" s="6"/>
      <c r="S517" s="6"/>
    </row>
    <row r="518" spans="1:19" ht="12">
      <c r="B518" s="60"/>
      <c r="C518" s="58"/>
      <c r="D518" s="59"/>
      <c r="E518" s="59"/>
      <c r="F518" s="59"/>
      <c r="G518" s="60"/>
      <c r="H518" s="60"/>
      <c r="I518" s="60" t="s">
        <v>52</v>
      </c>
      <c r="J518" s="60" t="s">
        <v>91</v>
      </c>
      <c r="K518" s="60">
        <v>3.3300000000000003E-2</v>
      </c>
      <c r="L518" s="28">
        <f>SUM(K513:K518)</f>
        <v>1.6691</v>
      </c>
      <c r="M518" s="60">
        <v>5.38</v>
      </c>
      <c r="N518" s="70">
        <v>43325</v>
      </c>
      <c r="O518" s="70">
        <v>43388</v>
      </c>
      <c r="P518" s="61" t="s">
        <v>1153</v>
      </c>
      <c r="R518" s="6"/>
      <c r="S518" s="6"/>
    </row>
    <row r="519" spans="1:19" ht="12">
      <c r="A519" s="7">
        <v>213</v>
      </c>
      <c r="B519" s="58" t="s">
        <v>1023</v>
      </c>
      <c r="C519" s="58" t="s">
        <v>1023</v>
      </c>
      <c r="D519" s="59" t="s">
        <v>458</v>
      </c>
      <c r="E519" s="59" t="s">
        <v>457</v>
      </c>
      <c r="F519" s="59" t="s">
        <v>51</v>
      </c>
      <c r="G519" s="60">
        <v>31029</v>
      </c>
      <c r="H519" s="60" t="s">
        <v>46</v>
      </c>
      <c r="I519" s="60" t="s">
        <v>52</v>
      </c>
      <c r="J519" s="60" t="s">
        <v>96</v>
      </c>
      <c r="K519" s="60">
        <v>4.8971999999999998</v>
      </c>
      <c r="L519" s="28"/>
      <c r="M519" s="60">
        <v>630.89</v>
      </c>
      <c r="N519" s="70">
        <v>43325</v>
      </c>
      <c r="O519" s="70">
        <v>43388</v>
      </c>
      <c r="P519" s="61"/>
      <c r="R519" s="6"/>
      <c r="S519" s="6"/>
    </row>
    <row r="520" spans="1:19" ht="12">
      <c r="B520" s="58"/>
      <c r="C520" s="58"/>
      <c r="D520" s="59"/>
      <c r="E520" s="59"/>
      <c r="F520" s="59"/>
      <c r="G520" s="60"/>
      <c r="H520" s="60"/>
      <c r="I520" s="60" t="s">
        <v>52</v>
      </c>
      <c r="J520" s="60" t="s">
        <v>139</v>
      </c>
      <c r="K520" s="60">
        <v>4.3159999999999998</v>
      </c>
      <c r="L520" s="28">
        <f>K519+K520</f>
        <v>9.2132000000000005</v>
      </c>
      <c r="M520" s="60">
        <v>647.4</v>
      </c>
      <c r="N520" s="70"/>
      <c r="O520" s="70"/>
      <c r="P520" s="61" t="s">
        <v>1153</v>
      </c>
      <c r="R520" s="6"/>
      <c r="S520" s="6"/>
    </row>
    <row r="521" spans="1:19" ht="12">
      <c r="A521" s="7">
        <v>214</v>
      </c>
      <c r="B521" s="60" t="s">
        <v>455</v>
      </c>
      <c r="C521" s="58" t="s">
        <v>1024</v>
      </c>
      <c r="D521" s="59" t="s">
        <v>454</v>
      </c>
      <c r="E521" s="59" t="s">
        <v>453</v>
      </c>
      <c r="F521" s="59" t="s">
        <v>51</v>
      </c>
      <c r="G521" s="60">
        <v>31029</v>
      </c>
      <c r="H521" s="60" t="s">
        <v>46</v>
      </c>
      <c r="I521" s="60" t="s">
        <v>52</v>
      </c>
      <c r="J521" s="60" t="s">
        <v>456</v>
      </c>
      <c r="K521" s="60">
        <v>5.1999999999999998E-2</v>
      </c>
      <c r="L521" s="28"/>
      <c r="M521" s="60">
        <v>0</v>
      </c>
      <c r="N521" s="70">
        <v>43325</v>
      </c>
      <c r="O521" s="70">
        <v>43388</v>
      </c>
      <c r="P521" s="61"/>
      <c r="R521" s="6"/>
      <c r="S521" s="6"/>
    </row>
    <row r="522" spans="1:19" ht="12">
      <c r="B522" s="60"/>
      <c r="C522" s="58"/>
      <c r="D522" s="59"/>
      <c r="E522" s="59"/>
      <c r="F522" s="59"/>
      <c r="G522" s="60"/>
      <c r="H522" s="60"/>
      <c r="I522" s="60" t="s">
        <v>52</v>
      </c>
      <c r="J522" s="60" t="s">
        <v>96</v>
      </c>
      <c r="K522" s="60">
        <v>0.35</v>
      </c>
      <c r="L522" s="28">
        <f>SUM(K521:K522)</f>
        <v>0.40199999999999997</v>
      </c>
      <c r="M522" s="60">
        <v>56.7</v>
      </c>
      <c r="N522" s="70">
        <v>43325</v>
      </c>
      <c r="O522" s="70">
        <v>43388</v>
      </c>
      <c r="P522" s="61" t="s">
        <v>1153</v>
      </c>
      <c r="R522" s="6"/>
      <c r="S522" s="6"/>
    </row>
    <row r="523" spans="1:19" ht="22.8">
      <c r="A523" s="7">
        <v>215</v>
      </c>
      <c r="B523" s="58" t="s">
        <v>1025</v>
      </c>
      <c r="C523" s="58" t="s">
        <v>1025</v>
      </c>
      <c r="D523" s="59" t="s">
        <v>452</v>
      </c>
      <c r="E523" s="59" t="s">
        <v>451</v>
      </c>
      <c r="F523" s="59" t="s">
        <v>103</v>
      </c>
      <c r="G523" s="60">
        <v>31015</v>
      </c>
      <c r="H523" s="60" t="s">
        <v>46</v>
      </c>
      <c r="I523" s="60" t="s">
        <v>52</v>
      </c>
      <c r="J523" s="60" t="s">
        <v>96</v>
      </c>
      <c r="K523" s="60">
        <v>9.9334000000000007</v>
      </c>
      <c r="L523" s="28">
        <f>SUM(K523)</f>
        <v>9.9334000000000007</v>
      </c>
      <c r="M523" s="60">
        <v>1562.21</v>
      </c>
      <c r="N523" s="70">
        <v>43325</v>
      </c>
      <c r="O523" s="70">
        <v>43388</v>
      </c>
      <c r="P523" s="61" t="s">
        <v>1153</v>
      </c>
      <c r="R523" s="6"/>
      <c r="S523" s="6"/>
    </row>
    <row r="524" spans="1:19" ht="22.8">
      <c r="A524" s="7">
        <v>216</v>
      </c>
      <c r="B524" s="58" t="s">
        <v>1026</v>
      </c>
      <c r="C524" s="58" t="s">
        <v>1026</v>
      </c>
      <c r="D524" s="59" t="s">
        <v>450</v>
      </c>
      <c r="E524" s="59" t="s">
        <v>449</v>
      </c>
      <c r="F524" s="59" t="s">
        <v>51</v>
      </c>
      <c r="G524" s="60">
        <v>31029</v>
      </c>
      <c r="H524" s="60" t="s">
        <v>46</v>
      </c>
      <c r="I524" s="60" t="s">
        <v>52</v>
      </c>
      <c r="J524" s="60" t="s">
        <v>97</v>
      </c>
      <c r="K524" s="60">
        <v>3.73E-2</v>
      </c>
      <c r="L524" s="28"/>
      <c r="M524" s="60">
        <v>9.32</v>
      </c>
      <c r="N524" s="70">
        <v>43325</v>
      </c>
      <c r="O524" s="70">
        <v>43388</v>
      </c>
      <c r="P524" s="61"/>
      <c r="R524" s="6"/>
      <c r="S524" s="6"/>
    </row>
    <row r="525" spans="1:19" ht="12">
      <c r="B525" s="60"/>
      <c r="C525" s="58"/>
      <c r="D525" s="59"/>
      <c r="E525" s="59"/>
      <c r="F525" s="59"/>
      <c r="G525" s="60"/>
      <c r="H525" s="60"/>
      <c r="I525" s="60" t="s">
        <v>52</v>
      </c>
      <c r="J525" s="60" t="s">
        <v>112</v>
      </c>
      <c r="K525" s="60">
        <v>5.1260000000000003</v>
      </c>
      <c r="L525" s="28"/>
      <c r="M525" s="60">
        <v>830.07999999999993</v>
      </c>
      <c r="N525" s="70">
        <v>43325</v>
      </c>
      <c r="O525" s="70">
        <v>43388</v>
      </c>
      <c r="P525" s="61"/>
      <c r="R525" s="6"/>
      <c r="S525" s="6"/>
    </row>
    <row r="526" spans="1:19" ht="12">
      <c r="B526" s="60"/>
      <c r="C526" s="58"/>
      <c r="D526" s="59"/>
      <c r="E526" s="59"/>
      <c r="F526" s="59"/>
      <c r="G526" s="60"/>
      <c r="H526" s="60"/>
      <c r="I526" s="60" t="s">
        <v>52</v>
      </c>
      <c r="J526" s="60" t="s">
        <v>96</v>
      </c>
      <c r="K526" s="60">
        <v>0.34350000000000003</v>
      </c>
      <c r="L526" s="28"/>
      <c r="M526" s="60">
        <v>48.910000000000004</v>
      </c>
      <c r="N526" s="70">
        <v>43325</v>
      </c>
      <c r="O526" s="70">
        <v>43388</v>
      </c>
      <c r="P526" s="61"/>
      <c r="R526" s="6"/>
      <c r="S526" s="6"/>
    </row>
    <row r="527" spans="1:19" ht="12">
      <c r="B527" s="60"/>
      <c r="C527" s="58"/>
      <c r="D527" s="59"/>
      <c r="E527" s="59"/>
      <c r="F527" s="59"/>
      <c r="G527" s="60"/>
      <c r="H527" s="60"/>
      <c r="I527" s="60" t="s">
        <v>52</v>
      </c>
      <c r="J527" s="60" t="s">
        <v>95</v>
      </c>
      <c r="K527" s="60">
        <v>1.0550999999999999</v>
      </c>
      <c r="L527" s="28"/>
      <c r="M527" s="60">
        <v>227.82</v>
      </c>
      <c r="N527" s="70">
        <v>43325</v>
      </c>
      <c r="O527" s="70">
        <v>43388</v>
      </c>
      <c r="P527" s="61"/>
      <c r="R527" s="6"/>
      <c r="S527" s="6"/>
    </row>
    <row r="528" spans="1:19" ht="12">
      <c r="B528" s="60"/>
      <c r="C528" s="58"/>
      <c r="D528" s="59"/>
      <c r="E528" s="59"/>
      <c r="F528" s="59"/>
      <c r="G528" s="60"/>
      <c r="H528" s="60"/>
      <c r="I528" s="60" t="s">
        <v>52</v>
      </c>
      <c r="J528" s="60" t="s">
        <v>93</v>
      </c>
      <c r="K528" s="60">
        <v>2.7107999999999999</v>
      </c>
      <c r="L528" s="28"/>
      <c r="M528" s="60">
        <v>439.01</v>
      </c>
      <c r="N528" s="70">
        <v>43325</v>
      </c>
      <c r="O528" s="70">
        <v>43388</v>
      </c>
      <c r="P528" s="61"/>
      <c r="R528" s="6"/>
      <c r="S528" s="6"/>
    </row>
    <row r="529" spans="1:19" ht="12">
      <c r="B529" s="60"/>
      <c r="C529" s="58"/>
      <c r="D529" s="59"/>
      <c r="E529" s="59"/>
      <c r="F529" s="59"/>
      <c r="G529" s="60"/>
      <c r="H529" s="60"/>
      <c r="I529" s="60" t="s">
        <v>52</v>
      </c>
      <c r="J529" s="60" t="s">
        <v>91</v>
      </c>
      <c r="K529" s="60">
        <v>1.081</v>
      </c>
      <c r="L529" s="28">
        <f>SUM(K524:K529)</f>
        <v>10.3537</v>
      </c>
      <c r="M529" s="60">
        <v>175.10000000000002</v>
      </c>
      <c r="N529" s="70">
        <v>43325</v>
      </c>
      <c r="O529" s="70">
        <v>43388</v>
      </c>
      <c r="P529" s="61" t="s">
        <v>1153</v>
      </c>
      <c r="R529" s="6"/>
      <c r="S529" s="6"/>
    </row>
    <row r="530" spans="1:19" ht="22.8">
      <c r="A530" s="7">
        <v>217</v>
      </c>
      <c r="B530" s="58" t="s">
        <v>1027</v>
      </c>
      <c r="C530" s="58" t="s">
        <v>1027</v>
      </c>
      <c r="D530" s="59" t="s">
        <v>448</v>
      </c>
      <c r="E530" s="59" t="s">
        <v>447</v>
      </c>
      <c r="F530" s="59" t="s">
        <v>103</v>
      </c>
      <c r="G530" s="60">
        <v>31015</v>
      </c>
      <c r="H530" s="60" t="s">
        <v>46</v>
      </c>
      <c r="I530" s="60" t="s">
        <v>52</v>
      </c>
      <c r="J530" s="60" t="s">
        <v>96</v>
      </c>
      <c r="K530" s="60">
        <v>2.1230000000000002</v>
      </c>
      <c r="L530" s="28"/>
      <c r="M530" s="60">
        <v>343.7</v>
      </c>
      <c r="N530" s="70">
        <v>43325</v>
      </c>
      <c r="O530" s="70">
        <v>43388</v>
      </c>
      <c r="P530" s="61"/>
      <c r="R530" s="6"/>
      <c r="S530" s="6"/>
    </row>
    <row r="531" spans="1:19" ht="12">
      <c r="B531" s="60"/>
      <c r="C531" s="58"/>
      <c r="D531" s="59"/>
      <c r="E531" s="59"/>
      <c r="F531" s="59"/>
      <c r="G531" s="60"/>
      <c r="H531" s="60"/>
      <c r="I531" s="60" t="s">
        <v>52</v>
      </c>
      <c r="J531" s="60" t="s">
        <v>91</v>
      </c>
      <c r="K531" s="60">
        <v>0.21629999999999999</v>
      </c>
      <c r="L531" s="28">
        <f>SUM(K530:K531)</f>
        <v>2.3393000000000002</v>
      </c>
      <c r="M531" s="60">
        <v>35</v>
      </c>
      <c r="N531" s="70">
        <v>43325</v>
      </c>
      <c r="O531" s="70">
        <v>43388</v>
      </c>
      <c r="P531" s="61" t="s">
        <v>1153</v>
      </c>
      <c r="R531" s="6"/>
      <c r="S531" s="6"/>
    </row>
    <row r="532" spans="1:19" ht="12">
      <c r="A532" s="7">
        <v>218</v>
      </c>
      <c r="B532" s="60" t="s">
        <v>446</v>
      </c>
      <c r="C532" s="58" t="s">
        <v>1028</v>
      </c>
      <c r="D532" s="59" t="s">
        <v>445</v>
      </c>
      <c r="E532" s="59" t="s">
        <v>444</v>
      </c>
      <c r="F532" s="59" t="s">
        <v>57</v>
      </c>
      <c r="G532" s="60">
        <v>31014</v>
      </c>
      <c r="H532" s="60" t="s">
        <v>46</v>
      </c>
      <c r="I532" s="60" t="s">
        <v>52</v>
      </c>
      <c r="J532" s="60" t="s">
        <v>95</v>
      </c>
      <c r="K532" s="60">
        <v>2.6116000000000001</v>
      </c>
      <c r="L532" s="28">
        <f>K532</f>
        <v>2.6116000000000001</v>
      </c>
      <c r="M532" s="60">
        <v>524.66</v>
      </c>
      <c r="N532" s="70">
        <v>43325</v>
      </c>
      <c r="O532" s="70">
        <v>43388</v>
      </c>
      <c r="P532" s="61" t="s">
        <v>1153</v>
      </c>
      <c r="R532" s="6"/>
      <c r="S532" s="6"/>
    </row>
    <row r="533" spans="1:19" ht="12">
      <c r="A533" s="7">
        <v>219</v>
      </c>
      <c r="B533" s="60" t="s">
        <v>443</v>
      </c>
      <c r="C533" s="58" t="s">
        <v>1029</v>
      </c>
      <c r="D533" s="59" t="s">
        <v>442</v>
      </c>
      <c r="E533" s="59" t="s">
        <v>441</v>
      </c>
      <c r="F533" s="59" t="s">
        <v>1172</v>
      </c>
      <c r="G533" s="60">
        <v>31012</v>
      </c>
      <c r="H533" s="60" t="s">
        <v>46</v>
      </c>
      <c r="I533" s="60" t="s">
        <v>52</v>
      </c>
      <c r="J533" s="60" t="s">
        <v>95</v>
      </c>
      <c r="K533" s="60">
        <v>0.77700000000000002</v>
      </c>
      <c r="L533" s="28"/>
      <c r="M533" s="60">
        <v>167.81</v>
      </c>
      <c r="N533" s="70">
        <v>43325</v>
      </c>
      <c r="O533" s="70">
        <v>43388</v>
      </c>
      <c r="P533" s="61"/>
      <c r="R533" s="6"/>
      <c r="S533" s="6"/>
    </row>
    <row r="534" spans="1:19" ht="12">
      <c r="B534" s="60"/>
      <c r="C534" s="58"/>
      <c r="D534" s="59"/>
      <c r="E534" s="59"/>
      <c r="F534" s="59"/>
      <c r="G534" s="60"/>
      <c r="H534" s="60"/>
      <c r="I534" s="60" t="s">
        <v>52</v>
      </c>
      <c r="J534" s="60" t="s">
        <v>93</v>
      </c>
      <c r="K534" s="60">
        <v>0.13</v>
      </c>
      <c r="L534" s="28">
        <f>SUM(K533:K534)</f>
        <v>0.90700000000000003</v>
      </c>
      <c r="M534" s="60">
        <v>21.060000000000002</v>
      </c>
      <c r="N534" s="70">
        <v>43325</v>
      </c>
      <c r="O534" s="70">
        <v>43388</v>
      </c>
      <c r="P534" s="61" t="s">
        <v>1153</v>
      </c>
      <c r="R534" s="6"/>
      <c r="S534" s="6"/>
    </row>
    <row r="535" spans="1:19" ht="12">
      <c r="A535" s="7">
        <v>220</v>
      </c>
      <c r="B535" s="60" t="s">
        <v>440</v>
      </c>
      <c r="C535" s="58" t="s">
        <v>1030</v>
      </c>
      <c r="D535" s="59" t="s">
        <v>439</v>
      </c>
      <c r="E535" s="59" t="s">
        <v>438</v>
      </c>
      <c r="F535" s="59" t="s">
        <v>51</v>
      </c>
      <c r="G535" s="60">
        <v>31029</v>
      </c>
      <c r="H535" s="60" t="s">
        <v>46</v>
      </c>
      <c r="I535" s="60" t="s">
        <v>52</v>
      </c>
      <c r="J535" s="60" t="s">
        <v>96</v>
      </c>
      <c r="K535" s="60">
        <v>0.64239999999999997</v>
      </c>
      <c r="L535" s="28">
        <f>SUM(K535)</f>
        <v>0.64239999999999997</v>
      </c>
      <c r="M535" s="60">
        <v>103.99000000000001</v>
      </c>
      <c r="N535" s="70">
        <v>43325</v>
      </c>
      <c r="O535" s="70">
        <v>43388</v>
      </c>
      <c r="P535" s="61" t="s">
        <v>1153</v>
      </c>
      <c r="R535" s="6"/>
      <c r="S535" s="6"/>
    </row>
    <row r="536" spans="1:19" ht="12">
      <c r="A536" s="7">
        <v>221</v>
      </c>
      <c r="B536" s="60" t="s">
        <v>437</v>
      </c>
      <c r="C536" s="58" t="s">
        <v>1031</v>
      </c>
      <c r="D536" s="59" t="s">
        <v>436</v>
      </c>
      <c r="E536" s="59" t="s">
        <v>435</v>
      </c>
      <c r="F536" s="59" t="s">
        <v>51</v>
      </c>
      <c r="G536" s="60">
        <v>31029</v>
      </c>
      <c r="H536" s="60" t="s">
        <v>46</v>
      </c>
      <c r="I536" s="60" t="s">
        <v>52</v>
      </c>
      <c r="J536" s="60" t="s">
        <v>111</v>
      </c>
      <c r="K536" s="60">
        <v>0.61799999999999999</v>
      </c>
      <c r="L536" s="28"/>
      <c r="M536" s="60">
        <v>117.42</v>
      </c>
      <c r="N536" s="70">
        <v>43325</v>
      </c>
      <c r="O536" s="70">
        <v>43388</v>
      </c>
      <c r="P536" s="61"/>
      <c r="R536" s="6"/>
      <c r="S536" s="6"/>
    </row>
    <row r="537" spans="1:19" ht="12">
      <c r="B537" s="60"/>
      <c r="C537" s="58"/>
      <c r="D537" s="59"/>
      <c r="E537" s="59"/>
      <c r="F537" s="59"/>
      <c r="G537" s="60"/>
      <c r="H537" s="60"/>
      <c r="I537" s="60" t="s">
        <v>52</v>
      </c>
      <c r="J537" s="60" t="s">
        <v>95</v>
      </c>
      <c r="K537" s="60">
        <v>1.958</v>
      </c>
      <c r="L537" s="28"/>
      <c r="M537" s="60">
        <v>422.87</v>
      </c>
      <c r="N537" s="70">
        <v>43325</v>
      </c>
      <c r="O537" s="70">
        <v>43388</v>
      </c>
      <c r="P537" s="61"/>
      <c r="R537" s="6"/>
      <c r="S537" s="6"/>
    </row>
    <row r="538" spans="1:19" ht="12">
      <c r="B538" s="60"/>
      <c r="C538" s="58"/>
      <c r="D538" s="59"/>
      <c r="E538" s="59"/>
      <c r="F538" s="59"/>
      <c r="G538" s="60"/>
      <c r="H538" s="60"/>
      <c r="I538" s="60" t="s">
        <v>52</v>
      </c>
      <c r="J538" s="60" t="s">
        <v>107</v>
      </c>
      <c r="K538" s="60">
        <v>0.40500000000000003</v>
      </c>
      <c r="L538" s="28">
        <f>SUM(K536:K538)</f>
        <v>2.9809999999999999</v>
      </c>
      <c r="M538" s="60">
        <v>76.510000000000005</v>
      </c>
      <c r="N538" s="70">
        <v>43325</v>
      </c>
      <c r="O538" s="70">
        <v>43388</v>
      </c>
      <c r="P538" s="61" t="s">
        <v>1153</v>
      </c>
      <c r="R538" s="6"/>
      <c r="S538" s="6"/>
    </row>
    <row r="539" spans="1:19" ht="12">
      <c r="A539" s="7">
        <v>222</v>
      </c>
      <c r="B539" s="60" t="s">
        <v>434</v>
      </c>
      <c r="C539" s="58" t="s">
        <v>1032</v>
      </c>
      <c r="D539" s="59" t="s">
        <v>433</v>
      </c>
      <c r="E539" s="59" t="s">
        <v>432</v>
      </c>
      <c r="F539" s="59" t="s">
        <v>1168</v>
      </c>
      <c r="G539" s="60">
        <v>31020</v>
      </c>
      <c r="H539" s="60" t="s">
        <v>46</v>
      </c>
      <c r="I539" s="60" t="s">
        <v>52</v>
      </c>
      <c r="J539" s="60" t="s">
        <v>97</v>
      </c>
      <c r="K539" s="60">
        <v>0.1</v>
      </c>
      <c r="L539" s="28"/>
      <c r="M539" s="60">
        <v>25</v>
      </c>
      <c r="N539" s="70">
        <v>43325</v>
      </c>
      <c r="O539" s="70">
        <v>43388</v>
      </c>
      <c r="P539" s="61"/>
      <c r="R539" s="6"/>
      <c r="S539" s="6"/>
    </row>
    <row r="540" spans="1:19" ht="12">
      <c r="B540" s="60"/>
      <c r="C540" s="58"/>
      <c r="D540" s="59"/>
      <c r="E540" s="59"/>
      <c r="F540" s="59"/>
      <c r="G540" s="60"/>
      <c r="H540" s="60"/>
      <c r="I540" s="60" t="s">
        <v>52</v>
      </c>
      <c r="J540" s="60" t="s">
        <v>95</v>
      </c>
      <c r="K540" s="60">
        <v>0.84079999999999999</v>
      </c>
      <c r="L540" s="28"/>
      <c r="M540" s="60">
        <v>181.56</v>
      </c>
      <c r="N540" s="70">
        <v>43325</v>
      </c>
      <c r="O540" s="70">
        <v>43388</v>
      </c>
      <c r="P540" s="61"/>
      <c r="R540" s="6"/>
      <c r="S540" s="6"/>
    </row>
    <row r="541" spans="1:19" ht="12">
      <c r="B541" s="60"/>
      <c r="C541" s="58"/>
      <c r="D541" s="59"/>
      <c r="E541" s="59"/>
      <c r="F541" s="59"/>
      <c r="G541" s="60"/>
      <c r="H541" s="60"/>
      <c r="I541" s="60" t="s">
        <v>52</v>
      </c>
      <c r="J541" s="60" t="s">
        <v>91</v>
      </c>
      <c r="K541" s="60">
        <v>0.71</v>
      </c>
      <c r="L541" s="28">
        <f>SUM(K539:K541)</f>
        <v>1.6507999999999998</v>
      </c>
      <c r="M541" s="60">
        <v>85.84</v>
      </c>
      <c r="N541" s="70">
        <v>43325</v>
      </c>
      <c r="O541" s="70">
        <v>43388</v>
      </c>
      <c r="P541" s="61" t="s">
        <v>1153</v>
      </c>
      <c r="R541" s="6"/>
      <c r="S541" s="6"/>
    </row>
    <row r="542" spans="1:19" ht="12">
      <c r="A542" s="7">
        <v>223</v>
      </c>
      <c r="B542" s="60" t="s">
        <v>431</v>
      </c>
      <c r="C542" s="58" t="s">
        <v>1033</v>
      </c>
      <c r="D542" s="59" t="s">
        <v>430</v>
      </c>
      <c r="E542" s="59" t="s">
        <v>429</v>
      </c>
      <c r="F542" s="59" t="s">
        <v>1168</v>
      </c>
      <c r="G542" s="60">
        <v>31020</v>
      </c>
      <c r="H542" s="60" t="s">
        <v>46</v>
      </c>
      <c r="I542" s="60" t="s">
        <v>52</v>
      </c>
      <c r="J542" s="60" t="s">
        <v>97</v>
      </c>
      <c r="K542" s="60">
        <v>0.12</v>
      </c>
      <c r="L542" s="28"/>
      <c r="M542" s="60">
        <v>30</v>
      </c>
      <c r="N542" s="70">
        <v>43325</v>
      </c>
      <c r="O542" s="70">
        <v>43388</v>
      </c>
      <c r="P542" s="61"/>
      <c r="R542" s="6"/>
      <c r="S542" s="6"/>
    </row>
    <row r="543" spans="1:19" ht="12">
      <c r="B543" s="60"/>
      <c r="C543" s="58"/>
      <c r="D543" s="59"/>
      <c r="E543" s="59"/>
      <c r="F543" s="59"/>
      <c r="G543" s="60"/>
      <c r="H543" s="60"/>
      <c r="I543" s="60" t="s">
        <v>52</v>
      </c>
      <c r="J543" s="60" t="s">
        <v>95</v>
      </c>
      <c r="K543" s="60">
        <v>1.3</v>
      </c>
      <c r="L543" s="28"/>
      <c r="M543" s="60">
        <v>280.78000000000003</v>
      </c>
      <c r="N543" s="70">
        <v>43325</v>
      </c>
      <c r="O543" s="70">
        <v>43388</v>
      </c>
      <c r="P543" s="61"/>
      <c r="R543" s="6"/>
      <c r="S543" s="6"/>
    </row>
    <row r="544" spans="1:19" ht="12">
      <c r="B544" s="60"/>
      <c r="C544" s="58"/>
      <c r="D544" s="59"/>
      <c r="E544" s="59"/>
      <c r="F544" s="59"/>
      <c r="G544" s="60"/>
      <c r="H544" s="60"/>
      <c r="I544" s="60" t="s">
        <v>52</v>
      </c>
      <c r="J544" s="60" t="s">
        <v>91</v>
      </c>
      <c r="K544" s="60">
        <v>0.3</v>
      </c>
      <c r="L544" s="28">
        <f>SUM(K542:K544)</f>
        <v>1.72</v>
      </c>
      <c r="M544" s="60">
        <v>48.6</v>
      </c>
      <c r="N544" s="70">
        <v>43325</v>
      </c>
      <c r="O544" s="70">
        <v>43388</v>
      </c>
      <c r="P544" s="61" t="s">
        <v>1153</v>
      </c>
      <c r="R544" s="6"/>
      <c r="S544" s="6"/>
    </row>
    <row r="545" spans="1:19" ht="12">
      <c r="A545" s="7">
        <v>224</v>
      </c>
      <c r="B545" s="60" t="s">
        <v>428</v>
      </c>
      <c r="C545" s="58" t="s">
        <v>1034</v>
      </c>
      <c r="D545" s="59" t="s">
        <v>427</v>
      </c>
      <c r="E545" s="59" t="s">
        <v>426</v>
      </c>
      <c r="F545" s="59" t="s">
        <v>51</v>
      </c>
      <c r="G545" s="60">
        <v>31029</v>
      </c>
      <c r="H545" s="60" t="s">
        <v>46</v>
      </c>
      <c r="I545" s="60" t="s">
        <v>52</v>
      </c>
      <c r="J545" s="60" t="s">
        <v>96</v>
      </c>
      <c r="K545" s="60">
        <v>2.7519</v>
      </c>
      <c r="L545" s="28">
        <f>SUM(K545)</f>
        <v>2.7519</v>
      </c>
      <c r="M545" s="60">
        <v>445.57000000000005</v>
      </c>
      <c r="N545" s="70">
        <v>43325</v>
      </c>
      <c r="O545" s="70">
        <v>43388</v>
      </c>
      <c r="P545" s="61" t="s">
        <v>1153</v>
      </c>
      <c r="R545" s="6"/>
      <c r="S545" s="6"/>
    </row>
    <row r="546" spans="1:19" ht="12">
      <c r="A546" s="7">
        <v>225</v>
      </c>
      <c r="B546" s="60" t="s">
        <v>425</v>
      </c>
      <c r="C546" s="58" t="s">
        <v>1035</v>
      </c>
      <c r="D546" s="59" t="s">
        <v>424</v>
      </c>
      <c r="E546" s="59" t="s">
        <v>423</v>
      </c>
      <c r="F546" s="59" t="s">
        <v>1160</v>
      </c>
      <c r="G546" s="60">
        <v>31010</v>
      </c>
      <c r="H546" s="60" t="s">
        <v>46</v>
      </c>
      <c r="I546" s="60" t="s">
        <v>52</v>
      </c>
      <c r="J546" s="60" t="s">
        <v>153</v>
      </c>
      <c r="K546" s="60">
        <f>0.0211+0.13</f>
        <v>0.15110000000000001</v>
      </c>
      <c r="L546" s="28"/>
      <c r="M546" s="60">
        <f>5.27+28.08</f>
        <v>33.349999999999994</v>
      </c>
      <c r="N546" s="70">
        <v>43325</v>
      </c>
      <c r="O546" s="70">
        <v>43388</v>
      </c>
      <c r="P546" s="61"/>
      <c r="R546" s="6"/>
      <c r="S546" s="6"/>
    </row>
    <row r="547" spans="1:19" ht="12">
      <c r="B547" s="60"/>
      <c r="C547" s="58"/>
      <c r="D547" s="59"/>
      <c r="E547" s="59"/>
      <c r="F547" s="59"/>
      <c r="G547" s="60"/>
      <c r="H547" s="60"/>
      <c r="I547" s="60" t="s">
        <v>52</v>
      </c>
      <c r="J547" s="60" t="s">
        <v>152</v>
      </c>
      <c r="K547" s="60">
        <v>9.7699999999999995E-2</v>
      </c>
      <c r="L547" s="28"/>
      <c r="M547" s="60">
        <v>24.42</v>
      </c>
      <c r="N547" s="70">
        <v>43325</v>
      </c>
      <c r="O547" s="70">
        <v>43388</v>
      </c>
      <c r="P547" s="61"/>
      <c r="R547" s="6"/>
      <c r="S547" s="6"/>
    </row>
    <row r="548" spans="1:19" ht="12">
      <c r="B548" s="60"/>
      <c r="C548" s="58"/>
      <c r="D548" s="59"/>
      <c r="E548" s="59"/>
      <c r="F548" s="59"/>
      <c r="G548" s="60"/>
      <c r="H548" s="60"/>
      <c r="I548" s="60" t="s">
        <v>52</v>
      </c>
      <c r="J548" s="60" t="s">
        <v>97</v>
      </c>
      <c r="K548" s="60">
        <v>0.05</v>
      </c>
      <c r="L548" s="28"/>
      <c r="M548" s="60">
        <v>12.5</v>
      </c>
      <c r="N548" s="70">
        <v>43325</v>
      </c>
      <c r="O548" s="70">
        <v>43388</v>
      </c>
      <c r="P548" s="61"/>
      <c r="R548" s="6"/>
      <c r="S548" s="6"/>
    </row>
    <row r="549" spans="1:19" ht="12">
      <c r="B549" s="60"/>
      <c r="C549" s="58"/>
      <c r="D549" s="59"/>
      <c r="E549" s="59"/>
      <c r="F549" s="59"/>
      <c r="G549" s="60"/>
      <c r="H549" s="60"/>
      <c r="I549" s="60" t="s">
        <v>52</v>
      </c>
      <c r="J549" s="60" t="s">
        <v>95</v>
      </c>
      <c r="K549" s="60">
        <v>0.74119999999999997</v>
      </c>
      <c r="L549" s="28">
        <f>SUM(K546:K549)</f>
        <v>1.04</v>
      </c>
      <c r="M549" s="60">
        <v>160.09</v>
      </c>
      <c r="N549" s="70">
        <v>43325</v>
      </c>
      <c r="O549" s="70">
        <v>43388</v>
      </c>
      <c r="P549" s="61" t="s">
        <v>1153</v>
      </c>
      <c r="R549" s="6"/>
      <c r="S549" s="6"/>
    </row>
    <row r="550" spans="1:19" ht="12">
      <c r="A550" s="7">
        <v>226</v>
      </c>
      <c r="B550" s="60" t="s">
        <v>422</v>
      </c>
      <c r="C550" s="58" t="s">
        <v>1036</v>
      </c>
      <c r="D550" s="59" t="s">
        <v>421</v>
      </c>
      <c r="E550" s="59" t="s">
        <v>420</v>
      </c>
      <c r="F550" s="59" t="s">
        <v>1172</v>
      </c>
      <c r="G550" s="60">
        <v>31012</v>
      </c>
      <c r="H550" s="60" t="s">
        <v>46</v>
      </c>
      <c r="I550" s="60" t="s">
        <v>52</v>
      </c>
      <c r="J550" s="60" t="s">
        <v>96</v>
      </c>
      <c r="K550" s="60">
        <v>0.76649999999999996</v>
      </c>
      <c r="L550" s="28"/>
      <c r="M550" s="60">
        <v>124.16</v>
      </c>
      <c r="N550" s="70">
        <v>43325</v>
      </c>
      <c r="O550" s="70">
        <v>43388</v>
      </c>
      <c r="P550" s="61"/>
      <c r="R550" s="6"/>
      <c r="S550" s="6"/>
    </row>
    <row r="551" spans="1:19" ht="12">
      <c r="B551" s="60"/>
      <c r="C551" s="58"/>
      <c r="D551" s="59"/>
      <c r="E551" s="59"/>
      <c r="F551" s="59"/>
      <c r="G551" s="60"/>
      <c r="H551" s="60"/>
      <c r="I551" s="60" t="s">
        <v>52</v>
      </c>
      <c r="J551" s="60" t="s">
        <v>95</v>
      </c>
      <c r="K551" s="60">
        <v>1.47</v>
      </c>
      <c r="L551" s="28">
        <f>SUM(K550:K551)</f>
        <v>2.2364999999999999</v>
      </c>
      <c r="M551" s="60">
        <v>317.52000000000004</v>
      </c>
      <c r="N551" s="70">
        <v>43325</v>
      </c>
      <c r="O551" s="70">
        <v>43388</v>
      </c>
      <c r="P551" s="61" t="s">
        <v>1153</v>
      </c>
      <c r="R551" s="6"/>
      <c r="S551" s="6"/>
    </row>
    <row r="552" spans="1:19" ht="12">
      <c r="A552" s="7">
        <v>227</v>
      </c>
      <c r="B552" s="60" t="s">
        <v>419</v>
      </c>
      <c r="C552" s="58" t="s">
        <v>1037</v>
      </c>
      <c r="D552" s="59" t="s">
        <v>418</v>
      </c>
      <c r="E552" s="59" t="s">
        <v>417</v>
      </c>
      <c r="F552" s="59" t="s">
        <v>1168</v>
      </c>
      <c r="G552" s="60">
        <v>31020</v>
      </c>
      <c r="H552" s="60" t="s">
        <v>46</v>
      </c>
      <c r="I552" s="60" t="s">
        <v>52</v>
      </c>
      <c r="J552" s="60" t="s">
        <v>97</v>
      </c>
      <c r="K552" s="60">
        <v>0.3</v>
      </c>
      <c r="L552" s="28"/>
      <c r="M552" s="60">
        <v>75</v>
      </c>
      <c r="N552" s="70">
        <v>43325</v>
      </c>
      <c r="O552" s="70">
        <v>43388</v>
      </c>
      <c r="P552" s="61"/>
      <c r="R552" s="6"/>
      <c r="S552" s="6"/>
    </row>
    <row r="553" spans="1:19" ht="12">
      <c r="B553" s="60"/>
      <c r="C553" s="58"/>
      <c r="D553" s="59"/>
      <c r="E553" s="59"/>
      <c r="F553" s="59"/>
      <c r="G553" s="60"/>
      <c r="H553" s="60"/>
      <c r="I553" s="60" t="s">
        <v>52</v>
      </c>
      <c r="J553" s="60" t="s">
        <v>96</v>
      </c>
      <c r="K553" s="60">
        <v>2.3292000000000002</v>
      </c>
      <c r="L553" s="28"/>
      <c r="M553" s="60">
        <v>377.26000000000005</v>
      </c>
      <c r="N553" s="70">
        <v>43325</v>
      </c>
      <c r="O553" s="70">
        <v>43388</v>
      </c>
      <c r="P553" s="61"/>
      <c r="R553" s="6"/>
      <c r="S553" s="6"/>
    </row>
    <row r="554" spans="1:19" ht="12">
      <c r="B554" s="60"/>
      <c r="C554" s="58"/>
      <c r="D554" s="59"/>
      <c r="E554" s="59"/>
      <c r="F554" s="59"/>
      <c r="G554" s="60"/>
      <c r="H554" s="60"/>
      <c r="I554" s="60" t="s">
        <v>52</v>
      </c>
      <c r="J554" s="60" t="s">
        <v>95</v>
      </c>
      <c r="K554" s="60">
        <v>1.44</v>
      </c>
      <c r="L554" s="28"/>
      <c r="M554" s="60">
        <v>311.03999999999996</v>
      </c>
      <c r="N554" s="70">
        <v>43325</v>
      </c>
      <c r="O554" s="70">
        <v>43388</v>
      </c>
      <c r="P554" s="61"/>
      <c r="R554" s="6"/>
      <c r="S554" s="6"/>
    </row>
    <row r="555" spans="1:19" ht="12">
      <c r="B555" s="60"/>
      <c r="C555" s="58"/>
      <c r="D555" s="59"/>
      <c r="E555" s="59"/>
      <c r="F555" s="59"/>
      <c r="G555" s="60"/>
      <c r="H555" s="60"/>
      <c r="I555" s="60" t="s">
        <v>52</v>
      </c>
      <c r="J555" s="60" t="s">
        <v>93</v>
      </c>
      <c r="K555" s="60">
        <v>0.33589999999999998</v>
      </c>
      <c r="L555" s="28"/>
      <c r="M555" s="60">
        <v>54.400000000000006</v>
      </c>
      <c r="N555" s="70">
        <v>43325</v>
      </c>
      <c r="O555" s="70">
        <v>43388</v>
      </c>
      <c r="P555" s="61"/>
      <c r="R555" s="6"/>
      <c r="S555" s="6"/>
    </row>
    <row r="556" spans="1:19" ht="12">
      <c r="B556" s="60"/>
      <c r="C556" s="58"/>
      <c r="D556" s="59"/>
      <c r="E556" s="59"/>
      <c r="F556" s="59"/>
      <c r="G556" s="60"/>
      <c r="H556" s="60"/>
      <c r="I556" s="60" t="s">
        <v>52</v>
      </c>
      <c r="J556" s="60" t="s">
        <v>91</v>
      </c>
      <c r="K556" s="60">
        <v>0.33079999999999998</v>
      </c>
      <c r="L556" s="28">
        <f>SUM(K552:K556)</f>
        <v>4.7359</v>
      </c>
      <c r="M556" s="60">
        <v>53.55</v>
      </c>
      <c r="N556" s="70">
        <v>43325</v>
      </c>
      <c r="O556" s="70">
        <v>43388</v>
      </c>
      <c r="P556" s="61" t="s">
        <v>1153</v>
      </c>
      <c r="R556" s="6"/>
      <c r="S556" s="6"/>
    </row>
    <row r="557" spans="1:19" ht="12">
      <c r="A557" s="7">
        <v>228</v>
      </c>
      <c r="B557" s="60" t="s">
        <v>416</v>
      </c>
      <c r="C557" s="58" t="s">
        <v>1038</v>
      </c>
      <c r="D557" s="59" t="s">
        <v>415</v>
      </c>
      <c r="E557" s="59" t="s">
        <v>414</v>
      </c>
      <c r="F557" s="59" t="s">
        <v>103</v>
      </c>
      <c r="G557" s="60">
        <v>31015</v>
      </c>
      <c r="H557" s="60" t="s">
        <v>46</v>
      </c>
      <c r="I557" s="60" t="s">
        <v>52</v>
      </c>
      <c r="J557" s="60" t="s">
        <v>96</v>
      </c>
      <c r="K557" s="60">
        <v>5.3327999999999998</v>
      </c>
      <c r="L557" s="28">
        <f>SUM(K557)</f>
        <v>5.3327999999999998</v>
      </c>
      <c r="M557" s="60">
        <v>863.86</v>
      </c>
      <c r="N557" s="70">
        <v>43325</v>
      </c>
      <c r="O557" s="70">
        <v>43388</v>
      </c>
      <c r="P557" s="61" t="s">
        <v>1153</v>
      </c>
      <c r="R557" s="6"/>
      <c r="S557" s="6"/>
    </row>
    <row r="558" spans="1:19" ht="12">
      <c r="A558" s="7">
        <v>229</v>
      </c>
      <c r="B558" s="60" t="s">
        <v>413</v>
      </c>
      <c r="C558" s="58" t="s">
        <v>1039</v>
      </c>
      <c r="D558" s="59" t="s">
        <v>412</v>
      </c>
      <c r="E558" s="59" t="s">
        <v>411</v>
      </c>
      <c r="F558" s="59" t="s">
        <v>1161</v>
      </c>
      <c r="G558" s="60">
        <v>31020</v>
      </c>
      <c r="H558" s="60" t="s">
        <v>46</v>
      </c>
      <c r="I558" s="60" t="s">
        <v>52</v>
      </c>
      <c r="J558" s="60" t="s">
        <v>95</v>
      </c>
      <c r="K558" s="60">
        <v>2.6059999999999999</v>
      </c>
      <c r="L558" s="28">
        <f>SUM(K558)</f>
        <v>2.6059999999999999</v>
      </c>
      <c r="M558" s="60">
        <v>562.84</v>
      </c>
      <c r="N558" s="70">
        <v>43325</v>
      </c>
      <c r="O558" s="70">
        <v>43388</v>
      </c>
      <c r="P558" s="61" t="s">
        <v>1153</v>
      </c>
      <c r="R558" s="6"/>
      <c r="S558" s="6"/>
    </row>
    <row r="559" spans="1:19" ht="12">
      <c r="A559" s="7">
        <v>230</v>
      </c>
      <c r="B559" s="60" t="s">
        <v>410</v>
      </c>
      <c r="C559" s="58" t="s">
        <v>1040</v>
      </c>
      <c r="D559" s="59" t="s">
        <v>409</v>
      </c>
      <c r="E559" s="59" t="s">
        <v>408</v>
      </c>
      <c r="F559" s="59" t="s">
        <v>57</v>
      </c>
      <c r="G559" s="60">
        <v>31014</v>
      </c>
      <c r="H559" s="60" t="s">
        <v>46</v>
      </c>
      <c r="I559" s="60" t="s">
        <v>52</v>
      </c>
      <c r="J559" s="60" t="s">
        <v>93</v>
      </c>
      <c r="K559" s="60">
        <v>1.5269999999999999</v>
      </c>
      <c r="L559" s="28"/>
      <c r="M559" s="60">
        <v>247.35999999999999</v>
      </c>
      <c r="N559" s="70">
        <v>43325</v>
      </c>
      <c r="O559" s="70">
        <v>43388</v>
      </c>
      <c r="P559" s="61"/>
      <c r="R559" s="6"/>
      <c r="S559" s="6"/>
    </row>
    <row r="560" spans="1:19" ht="12">
      <c r="B560" s="60"/>
      <c r="C560" s="58"/>
      <c r="D560" s="59"/>
      <c r="E560" s="59"/>
      <c r="F560" s="59"/>
      <c r="G560" s="60"/>
      <c r="H560" s="60"/>
      <c r="I560" s="60" t="s">
        <v>52</v>
      </c>
      <c r="J560" s="60" t="s">
        <v>91</v>
      </c>
      <c r="K560" s="60">
        <v>0.75900000000000001</v>
      </c>
      <c r="L560" s="28">
        <f>SUM(K559:K560)</f>
        <v>2.286</v>
      </c>
      <c r="M560" s="60">
        <v>122.91999999999999</v>
      </c>
      <c r="N560" s="70">
        <v>43325</v>
      </c>
      <c r="O560" s="70">
        <v>43388</v>
      </c>
      <c r="P560" s="61" t="s">
        <v>1153</v>
      </c>
      <c r="R560" s="6"/>
      <c r="S560" s="6"/>
    </row>
    <row r="561" spans="1:19" ht="12">
      <c r="A561" s="7">
        <v>231</v>
      </c>
      <c r="B561" s="60" t="s">
        <v>407</v>
      </c>
      <c r="C561" s="58" t="s">
        <v>1041</v>
      </c>
      <c r="D561" s="59" t="s">
        <v>406</v>
      </c>
      <c r="E561" s="59" t="s">
        <v>405</v>
      </c>
      <c r="F561" s="59" t="s">
        <v>1168</v>
      </c>
      <c r="G561" s="60">
        <v>31020</v>
      </c>
      <c r="H561" s="60" t="s">
        <v>46</v>
      </c>
      <c r="I561" s="60" t="s">
        <v>52</v>
      </c>
      <c r="J561" s="60" t="s">
        <v>98</v>
      </c>
      <c r="K561" s="60">
        <v>0.1038</v>
      </c>
      <c r="L561" s="28"/>
      <c r="M561" s="60">
        <v>19.71</v>
      </c>
      <c r="N561" s="70">
        <v>43325</v>
      </c>
      <c r="O561" s="70">
        <v>43388</v>
      </c>
      <c r="P561" s="61"/>
      <c r="R561" s="6"/>
      <c r="S561" s="6"/>
    </row>
    <row r="562" spans="1:19" ht="12">
      <c r="B562" s="60"/>
      <c r="C562" s="58"/>
      <c r="D562" s="59"/>
      <c r="E562" s="59"/>
      <c r="F562" s="59"/>
      <c r="G562" s="60"/>
      <c r="H562" s="60"/>
      <c r="I562" s="60" t="s">
        <v>52</v>
      </c>
      <c r="J562" s="60" t="s">
        <v>97</v>
      </c>
      <c r="K562" s="60">
        <v>0.28000000000000003</v>
      </c>
      <c r="L562" s="28"/>
      <c r="M562" s="60">
        <v>70</v>
      </c>
      <c r="N562" s="70">
        <v>43325</v>
      </c>
      <c r="O562" s="70">
        <v>43388</v>
      </c>
      <c r="P562" s="61"/>
      <c r="R562" s="6"/>
      <c r="S562" s="6"/>
    </row>
    <row r="563" spans="1:19" ht="12">
      <c r="B563" s="60"/>
      <c r="C563" s="58"/>
      <c r="D563" s="59"/>
      <c r="E563" s="59"/>
      <c r="F563" s="59"/>
      <c r="G563" s="60"/>
      <c r="H563" s="60"/>
      <c r="I563" s="60" t="s">
        <v>52</v>
      </c>
      <c r="J563" s="60" t="s">
        <v>109</v>
      </c>
      <c r="K563" s="60">
        <v>0.12920000000000001</v>
      </c>
      <c r="L563" s="28"/>
      <c r="M563" s="60">
        <v>32.299999999999997</v>
      </c>
      <c r="N563" s="70">
        <v>43325</v>
      </c>
      <c r="O563" s="70">
        <v>43388</v>
      </c>
      <c r="P563" s="61"/>
      <c r="R563" s="6"/>
      <c r="S563" s="6"/>
    </row>
    <row r="564" spans="1:19" ht="12">
      <c r="B564" s="60"/>
      <c r="C564" s="58"/>
      <c r="D564" s="59"/>
      <c r="E564" s="59"/>
      <c r="F564" s="59"/>
      <c r="G564" s="60"/>
      <c r="H564" s="60"/>
      <c r="I564" s="60" t="s">
        <v>52</v>
      </c>
      <c r="J564" s="60" t="s">
        <v>95</v>
      </c>
      <c r="K564" s="60">
        <v>3.0152999999999999</v>
      </c>
      <c r="L564" s="28"/>
      <c r="M564" s="60">
        <v>651.24</v>
      </c>
      <c r="N564" s="70">
        <v>43325</v>
      </c>
      <c r="O564" s="70">
        <v>43388</v>
      </c>
      <c r="P564" s="61"/>
      <c r="R564" s="6"/>
      <c r="S564" s="6"/>
    </row>
    <row r="565" spans="1:19" ht="12">
      <c r="B565" s="60"/>
      <c r="C565" s="58"/>
      <c r="D565" s="59"/>
      <c r="E565" s="59"/>
      <c r="F565" s="59"/>
      <c r="G565" s="60"/>
      <c r="H565" s="60"/>
      <c r="I565" s="60" t="s">
        <v>52</v>
      </c>
      <c r="J565" s="60" t="s">
        <v>91</v>
      </c>
      <c r="K565" s="60">
        <v>0.83499999999999996</v>
      </c>
      <c r="L565" s="28">
        <f>SUM(K561:K565)</f>
        <v>4.3632999999999997</v>
      </c>
      <c r="M565" s="60">
        <v>135.16</v>
      </c>
      <c r="N565" s="70">
        <v>43325</v>
      </c>
      <c r="O565" s="70">
        <v>43388</v>
      </c>
      <c r="P565" s="61" t="s">
        <v>1153</v>
      </c>
      <c r="R565" s="6"/>
      <c r="S565" s="6"/>
    </row>
    <row r="566" spans="1:19" ht="12">
      <c r="A566" s="7">
        <v>232</v>
      </c>
      <c r="B566" s="60" t="s">
        <v>404</v>
      </c>
      <c r="C566" s="58" t="s">
        <v>1042</v>
      </c>
      <c r="D566" s="59" t="s">
        <v>403</v>
      </c>
      <c r="E566" s="59" t="s">
        <v>402</v>
      </c>
      <c r="F566" s="59" t="s">
        <v>57</v>
      </c>
      <c r="G566" s="60">
        <v>31014</v>
      </c>
      <c r="H566" s="60" t="s">
        <v>46</v>
      </c>
      <c r="I566" s="60" t="s">
        <v>52</v>
      </c>
      <c r="J566" s="60" t="s">
        <v>97</v>
      </c>
      <c r="K566" s="60">
        <v>4.8000000000000001E-2</v>
      </c>
      <c r="L566" s="28"/>
      <c r="M566" s="60">
        <v>12</v>
      </c>
      <c r="N566" s="70">
        <v>43325</v>
      </c>
      <c r="O566" s="70">
        <v>43388</v>
      </c>
      <c r="P566" s="61"/>
      <c r="R566" s="6"/>
      <c r="S566" s="6"/>
    </row>
    <row r="567" spans="1:19" ht="12">
      <c r="B567" s="60"/>
      <c r="C567" s="58"/>
      <c r="D567" s="59"/>
      <c r="E567" s="59"/>
      <c r="F567" s="59"/>
      <c r="G567" s="60"/>
      <c r="H567" s="60"/>
      <c r="I567" s="60" t="s">
        <v>52</v>
      </c>
      <c r="J567" s="60" t="s">
        <v>95</v>
      </c>
      <c r="K567" s="60">
        <v>1.9401999999999999</v>
      </c>
      <c r="L567" s="28"/>
      <c r="M567" s="60">
        <v>419.05</v>
      </c>
      <c r="N567" s="70">
        <v>43325</v>
      </c>
      <c r="O567" s="70">
        <v>43388</v>
      </c>
      <c r="P567" s="61"/>
      <c r="R567" s="6"/>
      <c r="S567" s="6"/>
    </row>
    <row r="568" spans="1:19" ht="12">
      <c r="B568" s="60"/>
      <c r="C568" s="58"/>
      <c r="D568" s="59"/>
      <c r="E568" s="59"/>
      <c r="F568" s="59"/>
      <c r="G568" s="60"/>
      <c r="H568" s="60"/>
      <c r="I568" s="60" t="s">
        <v>52</v>
      </c>
      <c r="J568" s="60" t="s">
        <v>93</v>
      </c>
      <c r="K568" s="60">
        <v>0.81269999999999998</v>
      </c>
      <c r="L568" s="28"/>
      <c r="M568" s="60">
        <v>131.63999999999999</v>
      </c>
      <c r="N568" s="70">
        <v>43325</v>
      </c>
      <c r="O568" s="70">
        <v>43388</v>
      </c>
      <c r="P568" s="61"/>
      <c r="R568" s="6"/>
      <c r="S568" s="6"/>
    </row>
    <row r="569" spans="1:19" ht="12">
      <c r="B569" s="60"/>
      <c r="C569" s="58"/>
      <c r="D569" s="59"/>
      <c r="E569" s="59"/>
      <c r="F569" s="59"/>
      <c r="G569" s="60"/>
      <c r="H569" s="60"/>
      <c r="I569" s="60" t="s">
        <v>52</v>
      </c>
      <c r="J569" s="60" t="s">
        <v>91</v>
      </c>
      <c r="K569" s="60">
        <v>0.40129999999999999</v>
      </c>
      <c r="L569" s="28">
        <f>SUM(K566:K569)</f>
        <v>3.2021999999999999</v>
      </c>
      <c r="M569" s="60">
        <v>65</v>
      </c>
      <c r="N569" s="70">
        <v>43325</v>
      </c>
      <c r="O569" s="70">
        <v>43388</v>
      </c>
      <c r="P569" s="61" t="s">
        <v>1153</v>
      </c>
      <c r="R569" s="6"/>
      <c r="S569" s="6"/>
    </row>
    <row r="570" spans="1:19" ht="12">
      <c r="A570" s="7">
        <v>233</v>
      </c>
      <c r="B570" s="60" t="s">
        <v>401</v>
      </c>
      <c r="C570" s="58" t="s">
        <v>1043</v>
      </c>
      <c r="D570" s="59" t="s">
        <v>400</v>
      </c>
      <c r="E570" s="59" t="s">
        <v>399</v>
      </c>
      <c r="F570" s="59" t="s">
        <v>1168</v>
      </c>
      <c r="G570" s="60">
        <v>31020</v>
      </c>
      <c r="H570" s="60" t="s">
        <v>46</v>
      </c>
      <c r="I570" s="60" t="s">
        <v>52</v>
      </c>
      <c r="J570" s="60" t="s">
        <v>105</v>
      </c>
      <c r="K570" s="60">
        <v>2.0199999999999999E-2</v>
      </c>
      <c r="L570" s="28"/>
      <c r="M570" s="60">
        <v>4.3600000000000003</v>
      </c>
      <c r="N570" s="70">
        <v>43325</v>
      </c>
      <c r="O570" s="70">
        <v>43388</v>
      </c>
      <c r="P570" s="61"/>
      <c r="R570" s="6"/>
      <c r="S570" s="6"/>
    </row>
    <row r="571" spans="1:19" ht="12">
      <c r="B571" s="60"/>
      <c r="C571" s="58"/>
      <c r="D571" s="59"/>
      <c r="E571" s="59"/>
      <c r="F571" s="59"/>
      <c r="G571" s="60"/>
      <c r="H571" s="60"/>
      <c r="I571" s="60" t="s">
        <v>52</v>
      </c>
      <c r="J571" s="60" t="s">
        <v>97</v>
      </c>
      <c r="K571" s="60">
        <v>0.60650000000000004</v>
      </c>
      <c r="L571" s="28"/>
      <c r="M571" s="60">
        <v>151.62</v>
      </c>
      <c r="N571" s="70">
        <v>43325</v>
      </c>
      <c r="O571" s="70">
        <v>43388</v>
      </c>
      <c r="P571" s="61"/>
      <c r="R571" s="6"/>
      <c r="S571" s="6"/>
    </row>
    <row r="572" spans="1:19" ht="12">
      <c r="B572" s="60"/>
      <c r="C572" s="58"/>
      <c r="D572" s="59"/>
      <c r="E572" s="59"/>
      <c r="F572" s="59"/>
      <c r="G572" s="60"/>
      <c r="H572" s="60"/>
      <c r="I572" s="60" t="s">
        <v>52</v>
      </c>
      <c r="J572" s="60" t="s">
        <v>95</v>
      </c>
      <c r="K572" s="60">
        <v>2.1528</v>
      </c>
      <c r="L572" s="28"/>
      <c r="M572" s="60">
        <v>464.97</v>
      </c>
      <c r="N572" s="70">
        <v>43325</v>
      </c>
      <c r="O572" s="70">
        <v>43388</v>
      </c>
      <c r="P572" s="61"/>
      <c r="R572" s="6"/>
      <c r="S572" s="6"/>
    </row>
    <row r="573" spans="1:19" ht="12">
      <c r="B573" s="60"/>
      <c r="C573" s="58"/>
      <c r="D573" s="59"/>
      <c r="E573" s="59"/>
      <c r="F573" s="59"/>
      <c r="G573" s="60"/>
      <c r="H573" s="60"/>
      <c r="I573" s="60" t="s">
        <v>52</v>
      </c>
      <c r="J573" s="60" t="s">
        <v>94</v>
      </c>
      <c r="K573" s="60">
        <v>0.21</v>
      </c>
      <c r="L573" s="28"/>
      <c r="M573" s="60">
        <v>34</v>
      </c>
      <c r="N573" s="70">
        <v>43325</v>
      </c>
      <c r="O573" s="70">
        <v>43388</v>
      </c>
      <c r="P573" s="61"/>
      <c r="R573" s="6"/>
      <c r="S573" s="6"/>
    </row>
    <row r="574" spans="1:19" ht="12">
      <c r="B574" s="60"/>
      <c r="C574" s="58"/>
      <c r="D574" s="59"/>
      <c r="E574" s="59"/>
      <c r="F574" s="59"/>
      <c r="G574" s="60"/>
      <c r="H574" s="60"/>
      <c r="I574" s="60" t="s">
        <v>52</v>
      </c>
      <c r="J574" s="60" t="s">
        <v>93</v>
      </c>
      <c r="K574" s="60">
        <v>0.501</v>
      </c>
      <c r="L574" s="28"/>
      <c r="M574" s="60">
        <v>81.13000000000001</v>
      </c>
      <c r="N574" s="70">
        <v>43325</v>
      </c>
      <c r="O574" s="70">
        <v>43388</v>
      </c>
      <c r="P574" s="61"/>
      <c r="R574" s="6"/>
      <c r="S574" s="6"/>
    </row>
    <row r="575" spans="1:19" ht="12">
      <c r="B575" s="60"/>
      <c r="C575" s="58"/>
      <c r="D575" s="59"/>
      <c r="E575" s="59"/>
      <c r="F575" s="59"/>
      <c r="G575" s="60"/>
      <c r="H575" s="60"/>
      <c r="I575" s="60" t="s">
        <v>52</v>
      </c>
      <c r="J575" s="60" t="s">
        <v>91</v>
      </c>
      <c r="K575" s="60">
        <v>0.78400000000000003</v>
      </c>
      <c r="L575" s="28">
        <f>SUM(K570:K575)</f>
        <v>4.2744999999999997</v>
      </c>
      <c r="M575" s="60">
        <v>126.95</v>
      </c>
      <c r="N575" s="70">
        <v>43325</v>
      </c>
      <c r="O575" s="70">
        <v>43388</v>
      </c>
      <c r="P575" s="61" t="s">
        <v>1153</v>
      </c>
      <c r="R575" s="6"/>
      <c r="S575" s="6"/>
    </row>
    <row r="576" spans="1:19" ht="12">
      <c r="A576" s="7">
        <v>234</v>
      </c>
      <c r="B576" s="60" t="s">
        <v>398</v>
      </c>
      <c r="C576" s="58" t="s">
        <v>1044</v>
      </c>
      <c r="D576" s="59" t="s">
        <v>397</v>
      </c>
      <c r="E576" s="59" t="s">
        <v>396</v>
      </c>
      <c r="F576" s="59" t="s">
        <v>57</v>
      </c>
      <c r="G576" s="60">
        <v>31014</v>
      </c>
      <c r="H576" s="60" t="s">
        <v>46</v>
      </c>
      <c r="I576" s="60" t="s">
        <v>52</v>
      </c>
      <c r="J576" s="60" t="s">
        <v>96</v>
      </c>
      <c r="K576" s="60">
        <v>3.6080999999999999</v>
      </c>
      <c r="L576" s="28">
        <f>SUM(K576)</f>
        <v>3.6080999999999999</v>
      </c>
      <c r="M576" s="60">
        <v>552.03</v>
      </c>
      <c r="N576" s="70">
        <v>43325</v>
      </c>
      <c r="O576" s="70">
        <v>43388</v>
      </c>
      <c r="P576" s="61" t="s">
        <v>1153</v>
      </c>
      <c r="R576" s="6"/>
      <c r="S576" s="6"/>
    </row>
    <row r="577" spans="1:19" ht="12">
      <c r="A577" s="7">
        <v>235</v>
      </c>
      <c r="B577" s="60" t="s">
        <v>395</v>
      </c>
      <c r="C577" s="58" t="s">
        <v>1045</v>
      </c>
      <c r="D577" s="59" t="s">
        <v>394</v>
      </c>
      <c r="E577" s="59" t="s">
        <v>393</v>
      </c>
      <c r="F577" s="59" t="s">
        <v>1174</v>
      </c>
      <c r="G577" s="60">
        <v>31016</v>
      </c>
      <c r="H577" s="60" t="s">
        <v>46</v>
      </c>
      <c r="I577" s="60" t="s">
        <v>52</v>
      </c>
      <c r="J577" s="60" t="s">
        <v>95</v>
      </c>
      <c r="K577" s="60">
        <v>0.5111</v>
      </c>
      <c r="L577" s="28">
        <f>SUM(K577)</f>
        <v>0.5111</v>
      </c>
      <c r="M577" s="60">
        <v>100.00999999999999</v>
      </c>
      <c r="N577" s="70">
        <v>43325</v>
      </c>
      <c r="O577" s="70">
        <v>43388</v>
      </c>
      <c r="P577" s="61" t="s">
        <v>1153</v>
      </c>
      <c r="R577" s="6"/>
      <c r="S577" s="6"/>
    </row>
    <row r="578" spans="1:19" ht="12">
      <c r="A578" s="7">
        <v>236</v>
      </c>
      <c r="B578" s="60" t="s">
        <v>392</v>
      </c>
      <c r="C578" s="58" t="s">
        <v>1046</v>
      </c>
      <c r="D578" s="59" t="s">
        <v>391</v>
      </c>
      <c r="E578" s="59" t="s">
        <v>390</v>
      </c>
      <c r="F578" s="59" t="s">
        <v>1172</v>
      </c>
      <c r="G578" s="60">
        <v>31012</v>
      </c>
      <c r="H578" s="60" t="s">
        <v>46</v>
      </c>
      <c r="I578" s="60" t="s">
        <v>52</v>
      </c>
      <c r="J578" s="60" t="s">
        <v>97</v>
      </c>
      <c r="K578" s="60">
        <v>0.03</v>
      </c>
      <c r="L578" s="28"/>
      <c r="M578" s="60">
        <v>7.5</v>
      </c>
      <c r="N578" s="70">
        <v>43325</v>
      </c>
      <c r="O578" s="70">
        <v>43388</v>
      </c>
      <c r="P578" s="61"/>
      <c r="R578" s="6"/>
      <c r="S578" s="6"/>
    </row>
    <row r="579" spans="1:19" ht="12">
      <c r="B579" s="60"/>
      <c r="C579" s="58"/>
      <c r="D579" s="59"/>
      <c r="E579" s="59"/>
      <c r="F579" s="59"/>
      <c r="G579" s="60"/>
      <c r="H579" s="60"/>
      <c r="I579" s="60" t="s">
        <v>52</v>
      </c>
      <c r="J579" s="60" t="s">
        <v>95</v>
      </c>
      <c r="K579" s="60">
        <v>0.45300000000000001</v>
      </c>
      <c r="L579" s="28"/>
      <c r="M579" s="60">
        <v>97.84</v>
      </c>
      <c r="N579" s="70">
        <v>43325</v>
      </c>
      <c r="O579" s="70">
        <v>43388</v>
      </c>
      <c r="P579" s="61"/>
      <c r="R579" s="6"/>
      <c r="S579" s="6"/>
    </row>
    <row r="580" spans="1:19" ht="12">
      <c r="B580" s="60"/>
      <c r="C580" s="58"/>
      <c r="D580" s="59"/>
      <c r="E580" s="59"/>
      <c r="F580" s="59"/>
      <c r="G580" s="60"/>
      <c r="H580" s="60"/>
      <c r="I580" s="60" t="s">
        <v>52</v>
      </c>
      <c r="J580" s="60" t="s">
        <v>91</v>
      </c>
      <c r="K580" s="60">
        <v>0.23699999999999999</v>
      </c>
      <c r="L580" s="28">
        <f>SUM(K578:K580)</f>
        <v>0.72</v>
      </c>
      <c r="M580" s="60">
        <v>38.379999999999995</v>
      </c>
      <c r="N580" s="70">
        <v>43325</v>
      </c>
      <c r="O580" s="70">
        <v>43388</v>
      </c>
      <c r="P580" s="61" t="s">
        <v>1153</v>
      </c>
      <c r="R580" s="6"/>
      <c r="S580" s="6"/>
    </row>
    <row r="581" spans="1:19" ht="12">
      <c r="A581" s="7">
        <v>237</v>
      </c>
      <c r="B581" s="60" t="s">
        <v>389</v>
      </c>
      <c r="C581" s="58" t="s">
        <v>1047</v>
      </c>
      <c r="D581" s="59" t="s">
        <v>388</v>
      </c>
      <c r="E581" s="59" t="s">
        <v>387</v>
      </c>
      <c r="F581" s="59" t="s">
        <v>1172</v>
      </c>
      <c r="G581" s="60">
        <v>31012</v>
      </c>
      <c r="H581" s="60" t="s">
        <v>46</v>
      </c>
      <c r="I581" s="60" t="s">
        <v>52</v>
      </c>
      <c r="J581" s="60" t="s">
        <v>95</v>
      </c>
      <c r="K581" s="60">
        <v>0.98380000000000001</v>
      </c>
      <c r="L581" s="28"/>
      <c r="M581" s="60">
        <v>212.48000000000002</v>
      </c>
      <c r="N581" s="70">
        <v>43325</v>
      </c>
      <c r="O581" s="70">
        <v>43388</v>
      </c>
      <c r="P581" s="61"/>
      <c r="R581" s="6"/>
      <c r="S581" s="6"/>
    </row>
    <row r="582" spans="1:19" ht="12">
      <c r="B582" s="60"/>
      <c r="C582" s="58"/>
      <c r="D582" s="59"/>
      <c r="E582" s="59"/>
      <c r="F582" s="59"/>
      <c r="G582" s="60"/>
      <c r="H582" s="60"/>
      <c r="I582" s="60" t="s">
        <v>52</v>
      </c>
      <c r="J582" s="60" t="s">
        <v>93</v>
      </c>
      <c r="K582" s="60">
        <v>4.7960000000000003</v>
      </c>
      <c r="L582" s="28">
        <f>K581+K582</f>
        <v>5.7797999999999998</v>
      </c>
      <c r="M582" s="60">
        <v>755.49</v>
      </c>
      <c r="N582" s="70">
        <v>43325</v>
      </c>
      <c r="O582" s="70">
        <v>43388</v>
      </c>
      <c r="P582" s="61" t="s">
        <v>1153</v>
      </c>
      <c r="R582" s="6"/>
      <c r="S582" s="6"/>
    </row>
    <row r="583" spans="1:19" ht="12">
      <c r="A583" s="7">
        <v>238</v>
      </c>
      <c r="B583" s="60" t="s">
        <v>385</v>
      </c>
      <c r="C583" s="58" t="s">
        <v>1048</v>
      </c>
      <c r="D583" s="59" t="s">
        <v>384</v>
      </c>
      <c r="E583" s="59" t="s">
        <v>383</v>
      </c>
      <c r="F583" s="59" t="s">
        <v>57</v>
      </c>
      <c r="G583" s="60">
        <v>31014</v>
      </c>
      <c r="H583" s="60" t="s">
        <v>46</v>
      </c>
      <c r="I583" s="60" t="s">
        <v>52</v>
      </c>
      <c r="J583" s="60" t="s">
        <v>95</v>
      </c>
      <c r="K583" s="60">
        <v>1.7501</v>
      </c>
      <c r="L583" s="28"/>
      <c r="M583" s="60">
        <v>377.98</v>
      </c>
      <c r="N583" s="70">
        <v>43325</v>
      </c>
      <c r="O583" s="70">
        <v>43388</v>
      </c>
      <c r="P583" s="61"/>
      <c r="R583" s="6"/>
      <c r="S583" s="6"/>
    </row>
    <row r="584" spans="1:19" ht="12">
      <c r="B584" s="60"/>
      <c r="C584" s="58"/>
      <c r="D584" s="59"/>
      <c r="E584" s="59"/>
      <c r="F584" s="59"/>
      <c r="G584" s="60"/>
      <c r="H584" s="60"/>
      <c r="I584" s="60" t="s">
        <v>52</v>
      </c>
      <c r="J584" s="60" t="s">
        <v>93</v>
      </c>
      <c r="K584" s="60">
        <v>2.1568999999999998</v>
      </c>
      <c r="L584" s="28"/>
      <c r="M584" s="60">
        <v>349.38</v>
      </c>
      <c r="N584" s="70">
        <v>43325</v>
      </c>
      <c r="O584" s="70">
        <v>43388</v>
      </c>
      <c r="P584" s="61"/>
      <c r="R584" s="6"/>
      <c r="S584" s="6"/>
    </row>
    <row r="585" spans="1:19" ht="12">
      <c r="B585" s="60"/>
      <c r="C585" s="58"/>
      <c r="D585" s="59"/>
      <c r="E585" s="59"/>
      <c r="F585" s="59"/>
      <c r="G585" s="60"/>
      <c r="H585" s="60"/>
      <c r="I585" s="60" t="s">
        <v>52</v>
      </c>
      <c r="J585" s="60" t="s">
        <v>91</v>
      </c>
      <c r="K585" s="60">
        <v>1</v>
      </c>
      <c r="L585" s="28">
        <f>SUM(K583:K585)</f>
        <v>4.907</v>
      </c>
      <c r="M585" s="60">
        <v>162</v>
      </c>
      <c r="N585" s="70">
        <v>43325</v>
      </c>
      <c r="O585" s="70">
        <v>43388</v>
      </c>
      <c r="P585" s="61" t="s">
        <v>1153</v>
      </c>
      <c r="R585" s="6"/>
      <c r="S585" s="6"/>
    </row>
    <row r="586" spans="1:19" ht="12">
      <c r="A586" s="7">
        <v>239</v>
      </c>
      <c r="B586" s="60" t="s">
        <v>382</v>
      </c>
      <c r="C586" s="58" t="s">
        <v>1049</v>
      </c>
      <c r="D586" s="59" t="s">
        <v>381</v>
      </c>
      <c r="E586" s="59" t="s">
        <v>380</v>
      </c>
      <c r="F586" s="59" t="s">
        <v>103</v>
      </c>
      <c r="G586" s="60">
        <v>31015</v>
      </c>
      <c r="H586" s="60" t="s">
        <v>46</v>
      </c>
      <c r="I586" s="60" t="s">
        <v>52</v>
      </c>
      <c r="J586" s="60" t="s">
        <v>96</v>
      </c>
      <c r="K586" s="60">
        <v>2.9491999999999998</v>
      </c>
      <c r="L586" s="28">
        <f>SUM(K586)</f>
        <v>2.9491999999999998</v>
      </c>
      <c r="M586" s="60">
        <v>477.66</v>
      </c>
      <c r="N586" s="70">
        <v>43325</v>
      </c>
      <c r="O586" s="70">
        <v>43388</v>
      </c>
      <c r="P586" s="61" t="s">
        <v>1153</v>
      </c>
      <c r="R586" s="6"/>
      <c r="S586" s="6"/>
    </row>
    <row r="587" spans="1:19" ht="12">
      <c r="A587" s="7">
        <v>240</v>
      </c>
      <c r="B587" s="60" t="s">
        <v>379</v>
      </c>
      <c r="C587" s="58" t="s">
        <v>1050</v>
      </c>
      <c r="D587" s="59" t="s">
        <v>378</v>
      </c>
      <c r="E587" s="59" t="s">
        <v>377</v>
      </c>
      <c r="F587" s="59" t="s">
        <v>57</v>
      </c>
      <c r="G587" s="60">
        <v>31014</v>
      </c>
      <c r="H587" s="60" t="s">
        <v>46</v>
      </c>
      <c r="I587" s="60" t="s">
        <v>52</v>
      </c>
      <c r="J587" s="60" t="s">
        <v>97</v>
      </c>
      <c r="K587" s="60">
        <v>0.15</v>
      </c>
      <c r="L587" s="28"/>
      <c r="M587" s="60">
        <v>37.5</v>
      </c>
      <c r="N587" s="70">
        <v>43325</v>
      </c>
      <c r="O587" s="70">
        <v>43388</v>
      </c>
      <c r="P587" s="61"/>
      <c r="R587" s="6"/>
      <c r="S587" s="6"/>
    </row>
    <row r="588" spans="1:19" ht="12">
      <c r="B588" s="60"/>
      <c r="C588" s="58"/>
      <c r="D588" s="59"/>
      <c r="E588" s="59"/>
      <c r="F588" s="59"/>
      <c r="G588" s="60"/>
      <c r="H588" s="60"/>
      <c r="I588" s="60" t="s">
        <v>52</v>
      </c>
      <c r="J588" s="60" t="s">
        <v>95</v>
      </c>
      <c r="K588" s="60">
        <v>0.37</v>
      </c>
      <c r="L588" s="28"/>
      <c r="M588" s="60">
        <v>79.91</v>
      </c>
      <c r="N588" s="70">
        <v>43325</v>
      </c>
      <c r="O588" s="70">
        <v>43388</v>
      </c>
      <c r="P588" s="61"/>
      <c r="R588" s="6"/>
      <c r="S588" s="6"/>
    </row>
    <row r="589" spans="1:19" ht="12">
      <c r="B589" s="60"/>
      <c r="C589" s="58"/>
      <c r="D589" s="59"/>
      <c r="E589" s="59"/>
      <c r="F589" s="59"/>
      <c r="G589" s="60"/>
      <c r="H589" s="60"/>
      <c r="I589" s="60" t="s">
        <v>52</v>
      </c>
      <c r="J589" s="60" t="s">
        <v>91</v>
      </c>
      <c r="K589" s="60">
        <v>1.26</v>
      </c>
      <c r="L589" s="28">
        <f>SUM(K587:K589)</f>
        <v>1.78</v>
      </c>
      <c r="M589" s="60">
        <v>204.12</v>
      </c>
      <c r="N589" s="70">
        <v>43325</v>
      </c>
      <c r="O589" s="70">
        <v>43388</v>
      </c>
      <c r="P589" s="61" t="s">
        <v>1153</v>
      </c>
      <c r="R589" s="6"/>
      <c r="S589" s="6"/>
    </row>
    <row r="590" spans="1:19" ht="12">
      <c r="A590" s="7">
        <v>241</v>
      </c>
      <c r="B590" s="60" t="s">
        <v>376</v>
      </c>
      <c r="C590" s="58" t="s">
        <v>1051</v>
      </c>
      <c r="D590" s="59" t="s">
        <v>375</v>
      </c>
      <c r="E590" s="59" t="s">
        <v>374</v>
      </c>
      <c r="F590" s="59" t="s">
        <v>51</v>
      </c>
      <c r="G590" s="60">
        <v>31029</v>
      </c>
      <c r="H590" s="60" t="s">
        <v>46</v>
      </c>
      <c r="I590" s="60" t="s">
        <v>52</v>
      </c>
      <c r="J590" s="60" t="s">
        <v>97</v>
      </c>
      <c r="K590" s="60">
        <v>0.05</v>
      </c>
      <c r="L590" s="28"/>
      <c r="M590" s="60">
        <v>12.5</v>
      </c>
      <c r="N590" s="70">
        <v>43325</v>
      </c>
      <c r="O590" s="70">
        <v>43388</v>
      </c>
      <c r="P590" s="61"/>
      <c r="R590" s="6"/>
      <c r="S590" s="6"/>
    </row>
    <row r="591" spans="1:19" ht="12">
      <c r="B591" s="60"/>
      <c r="C591" s="58"/>
      <c r="D591" s="59"/>
      <c r="E591" s="59"/>
      <c r="F591" s="59"/>
      <c r="G591" s="60"/>
      <c r="H591" s="60"/>
      <c r="I591" s="60" t="s">
        <v>52</v>
      </c>
      <c r="J591" s="60" t="s">
        <v>95</v>
      </c>
      <c r="K591" s="60">
        <v>0.38</v>
      </c>
      <c r="L591" s="28">
        <f>SUM(K590:K591)</f>
        <v>0.43</v>
      </c>
      <c r="M591" s="60">
        <v>82.080000000000013</v>
      </c>
      <c r="N591" s="70">
        <v>43325</v>
      </c>
      <c r="O591" s="70">
        <v>43388</v>
      </c>
      <c r="P591" s="61" t="s">
        <v>1153</v>
      </c>
      <c r="R591" s="6"/>
      <c r="S591" s="6"/>
    </row>
    <row r="592" spans="1:19" ht="12">
      <c r="A592" s="7">
        <v>242</v>
      </c>
      <c r="B592" s="60" t="s">
        <v>373</v>
      </c>
      <c r="C592" s="58" t="s">
        <v>1052</v>
      </c>
      <c r="D592" s="59" t="s">
        <v>372</v>
      </c>
      <c r="E592" s="59" t="s">
        <v>371</v>
      </c>
      <c r="F592" s="59" t="s">
        <v>1172</v>
      </c>
      <c r="G592" s="60">
        <v>31012</v>
      </c>
      <c r="H592" s="60" t="s">
        <v>46</v>
      </c>
      <c r="I592" s="60" t="s">
        <v>52</v>
      </c>
      <c r="J592" s="60" t="s">
        <v>104</v>
      </c>
      <c r="K592" s="60">
        <v>0.12</v>
      </c>
      <c r="L592" s="28"/>
      <c r="M592" s="60">
        <v>22.8</v>
      </c>
      <c r="N592" s="70">
        <v>43325</v>
      </c>
      <c r="O592" s="70">
        <v>43388</v>
      </c>
      <c r="P592" s="61"/>
      <c r="R592" s="6"/>
      <c r="S592" s="6"/>
    </row>
    <row r="593" spans="1:19" ht="12">
      <c r="B593" s="60"/>
      <c r="C593" s="58"/>
      <c r="D593" s="59"/>
      <c r="E593" s="59"/>
      <c r="F593" s="59"/>
      <c r="G593" s="60"/>
      <c r="H593" s="60"/>
      <c r="I593" s="60" t="s">
        <v>52</v>
      </c>
      <c r="J593" s="60" t="s">
        <v>95</v>
      </c>
      <c r="K593" s="60">
        <v>1.67</v>
      </c>
      <c r="L593" s="28"/>
      <c r="M593" s="60">
        <v>360.68</v>
      </c>
      <c r="N593" s="70">
        <v>43325</v>
      </c>
      <c r="O593" s="70">
        <v>43388</v>
      </c>
      <c r="P593" s="61"/>
      <c r="R593" s="6"/>
      <c r="S593" s="6"/>
    </row>
    <row r="594" spans="1:19" ht="12">
      <c r="B594" s="60"/>
      <c r="C594" s="58"/>
      <c r="D594" s="59"/>
      <c r="E594" s="59"/>
      <c r="F594" s="59"/>
      <c r="G594" s="60"/>
      <c r="H594" s="60"/>
      <c r="I594" s="60" t="s">
        <v>52</v>
      </c>
      <c r="J594" s="60" t="s">
        <v>91</v>
      </c>
      <c r="K594" s="60">
        <v>0.45</v>
      </c>
      <c r="L594" s="28">
        <f>SUM(K592:K594)</f>
        <v>2.2400000000000002</v>
      </c>
      <c r="M594" s="60">
        <v>60.699999999999996</v>
      </c>
      <c r="N594" s="70">
        <v>43325</v>
      </c>
      <c r="O594" s="70">
        <v>43388</v>
      </c>
      <c r="P594" s="61" t="s">
        <v>1153</v>
      </c>
      <c r="R594" s="6"/>
      <c r="S594" s="6"/>
    </row>
    <row r="595" spans="1:19" ht="12">
      <c r="A595" s="7">
        <v>243</v>
      </c>
      <c r="B595" s="60" t="s">
        <v>370</v>
      </c>
      <c r="C595" s="58" t="s">
        <v>1053</v>
      </c>
      <c r="D595" s="59" t="s">
        <v>369</v>
      </c>
      <c r="E595" s="59" t="s">
        <v>368</v>
      </c>
      <c r="F595" s="59" t="s">
        <v>57</v>
      </c>
      <c r="G595" s="60">
        <v>31014</v>
      </c>
      <c r="H595" s="60" t="s">
        <v>46</v>
      </c>
      <c r="I595" s="60" t="s">
        <v>52</v>
      </c>
      <c r="J595" s="60" t="s">
        <v>96</v>
      </c>
      <c r="K595" s="60">
        <v>0.93</v>
      </c>
      <c r="L595" s="28">
        <f>SUM(K595)</f>
        <v>0.93</v>
      </c>
      <c r="M595" s="60">
        <v>150.64000000000001</v>
      </c>
      <c r="N595" s="70">
        <v>43325</v>
      </c>
      <c r="O595" s="70">
        <v>43388</v>
      </c>
      <c r="P595" s="61" t="s">
        <v>1153</v>
      </c>
      <c r="R595" s="6"/>
      <c r="S595" s="6"/>
    </row>
    <row r="596" spans="1:19" ht="12">
      <c r="A596" s="7">
        <v>244</v>
      </c>
      <c r="B596" s="60" t="s">
        <v>367</v>
      </c>
      <c r="C596" s="58" t="s">
        <v>1054</v>
      </c>
      <c r="D596" s="59" t="s">
        <v>366</v>
      </c>
      <c r="E596" s="59" t="s">
        <v>365</v>
      </c>
      <c r="F596" s="59" t="s">
        <v>51</v>
      </c>
      <c r="G596" s="60">
        <v>31029</v>
      </c>
      <c r="H596" s="60" t="s">
        <v>46</v>
      </c>
      <c r="I596" s="60" t="s">
        <v>52</v>
      </c>
      <c r="J596" s="60" t="s">
        <v>96</v>
      </c>
      <c r="K596" s="60">
        <v>4.2499000000000002</v>
      </c>
      <c r="L596" s="28"/>
      <c r="M596" s="60">
        <v>688.38000000000011</v>
      </c>
      <c r="N596" s="70">
        <v>43325</v>
      </c>
      <c r="O596" s="70">
        <v>43388</v>
      </c>
      <c r="P596" s="61"/>
      <c r="R596" s="6"/>
      <c r="S596" s="6"/>
    </row>
    <row r="597" spans="1:19" ht="12">
      <c r="B597" s="60"/>
      <c r="C597" s="58"/>
      <c r="D597" s="59"/>
      <c r="E597" s="59"/>
      <c r="F597" s="59"/>
      <c r="G597" s="60"/>
      <c r="H597" s="60"/>
      <c r="I597" s="60" t="s">
        <v>52</v>
      </c>
      <c r="J597" s="60" t="s">
        <v>95</v>
      </c>
      <c r="K597" s="60">
        <v>3.1661000000000001</v>
      </c>
      <c r="L597" s="28"/>
      <c r="M597" s="60">
        <v>683.8</v>
      </c>
      <c r="N597" s="70">
        <v>43325</v>
      </c>
      <c r="O597" s="70">
        <v>43388</v>
      </c>
      <c r="P597" s="61"/>
      <c r="R597" s="6"/>
      <c r="S597" s="6"/>
    </row>
    <row r="598" spans="1:19" ht="12">
      <c r="B598" s="60"/>
      <c r="C598" s="58"/>
      <c r="D598" s="59"/>
      <c r="E598" s="59"/>
      <c r="F598" s="59"/>
      <c r="G598" s="60"/>
      <c r="H598" s="60"/>
      <c r="I598" s="60" t="s">
        <v>52</v>
      </c>
      <c r="J598" s="60" t="s">
        <v>94</v>
      </c>
      <c r="K598" s="60">
        <v>0.80120000000000002</v>
      </c>
      <c r="L598" s="28"/>
      <c r="M598" s="60">
        <v>129.76</v>
      </c>
      <c r="N598" s="70">
        <v>43325</v>
      </c>
      <c r="O598" s="70">
        <v>43388</v>
      </c>
      <c r="P598" s="61"/>
      <c r="R598" s="6"/>
      <c r="S598" s="6"/>
    </row>
    <row r="599" spans="1:19" ht="12">
      <c r="B599" s="60"/>
      <c r="C599" s="58"/>
      <c r="D599" s="59"/>
      <c r="E599" s="59"/>
      <c r="F599" s="59"/>
      <c r="G599" s="60"/>
      <c r="H599" s="60"/>
      <c r="I599" s="60" t="s">
        <v>52</v>
      </c>
      <c r="J599" s="60" t="s">
        <v>93</v>
      </c>
      <c r="K599" s="60">
        <v>3.0228999999999999</v>
      </c>
      <c r="L599" s="28"/>
      <c r="M599" s="60">
        <v>489.63</v>
      </c>
      <c r="N599" s="70">
        <v>43325</v>
      </c>
      <c r="O599" s="70">
        <v>43388</v>
      </c>
      <c r="P599" s="61"/>
      <c r="R599" s="6"/>
      <c r="S599" s="6"/>
    </row>
    <row r="600" spans="1:19" ht="12">
      <c r="B600" s="60"/>
      <c r="C600" s="58"/>
      <c r="D600" s="59"/>
      <c r="E600" s="59"/>
      <c r="F600" s="59"/>
      <c r="G600" s="60"/>
      <c r="H600" s="60"/>
      <c r="I600" s="60" t="s">
        <v>52</v>
      </c>
      <c r="J600" s="60" t="s">
        <v>91</v>
      </c>
      <c r="K600" s="60">
        <v>2.4338000000000002</v>
      </c>
      <c r="L600" s="28">
        <f>SUM(K596:K600)</f>
        <v>13.6739</v>
      </c>
      <c r="M600" s="60">
        <v>394.20000000000005</v>
      </c>
      <c r="N600" s="70">
        <v>43325</v>
      </c>
      <c r="O600" s="70">
        <v>43388</v>
      </c>
      <c r="P600" s="61" t="s">
        <v>1153</v>
      </c>
      <c r="R600" s="6"/>
      <c r="S600" s="6"/>
    </row>
    <row r="601" spans="1:19" ht="12">
      <c r="A601" s="7">
        <v>245</v>
      </c>
      <c r="B601" s="60" t="s">
        <v>364</v>
      </c>
      <c r="C601" s="58" t="s">
        <v>1055</v>
      </c>
      <c r="D601" s="59" t="s">
        <v>363</v>
      </c>
      <c r="E601" s="59" t="s">
        <v>362</v>
      </c>
      <c r="F601" s="59" t="s">
        <v>1172</v>
      </c>
      <c r="G601" s="60">
        <v>31012</v>
      </c>
      <c r="H601" s="60" t="s">
        <v>46</v>
      </c>
      <c r="I601" s="60" t="s">
        <v>52</v>
      </c>
      <c r="J601" s="60" t="s">
        <v>153</v>
      </c>
      <c r="K601" s="60">
        <v>0.37</v>
      </c>
      <c r="L601" s="28"/>
      <c r="M601" s="60">
        <v>79.92</v>
      </c>
      <c r="N601" s="70">
        <v>43325</v>
      </c>
      <c r="O601" s="70">
        <v>43388</v>
      </c>
      <c r="P601" s="61"/>
      <c r="R601" s="6"/>
      <c r="S601" s="6"/>
    </row>
    <row r="602" spans="1:19" ht="12">
      <c r="B602" s="60"/>
      <c r="C602" s="58"/>
      <c r="D602" s="59"/>
      <c r="E602" s="59"/>
      <c r="F602" s="59"/>
      <c r="G602" s="60"/>
      <c r="H602" s="60"/>
      <c r="I602" s="60" t="s">
        <v>52</v>
      </c>
      <c r="J602" s="60" t="s">
        <v>104</v>
      </c>
      <c r="K602" s="60">
        <v>0.19800000000000001</v>
      </c>
      <c r="L602" s="28"/>
      <c r="M602" s="60">
        <v>37.61</v>
      </c>
      <c r="N602" s="70">
        <v>43325</v>
      </c>
      <c r="O602" s="70">
        <v>43388</v>
      </c>
      <c r="P602" s="61"/>
      <c r="R602" s="6"/>
      <c r="S602" s="6"/>
    </row>
    <row r="603" spans="1:19" ht="12">
      <c r="B603" s="60"/>
      <c r="C603" s="58"/>
      <c r="D603" s="59"/>
      <c r="E603" s="59"/>
      <c r="F603" s="59"/>
      <c r="G603" s="60"/>
      <c r="H603" s="60"/>
      <c r="I603" s="60" t="s">
        <v>52</v>
      </c>
      <c r="J603" s="60" t="s">
        <v>95</v>
      </c>
      <c r="K603" s="60">
        <v>3.49</v>
      </c>
      <c r="L603" s="28"/>
      <c r="M603" s="60">
        <v>753.75</v>
      </c>
      <c r="N603" s="70">
        <v>43325</v>
      </c>
      <c r="O603" s="70">
        <v>43388</v>
      </c>
      <c r="P603" s="61"/>
      <c r="R603" s="6"/>
      <c r="S603" s="6"/>
    </row>
    <row r="604" spans="1:19" ht="12">
      <c r="B604" s="60"/>
      <c r="C604" s="58"/>
      <c r="D604" s="59"/>
      <c r="E604" s="59"/>
      <c r="F604" s="59"/>
      <c r="G604" s="60"/>
      <c r="H604" s="60"/>
      <c r="I604" s="60" t="s">
        <v>52</v>
      </c>
      <c r="J604" s="60" t="s">
        <v>93</v>
      </c>
      <c r="K604" s="60">
        <v>0.45</v>
      </c>
      <c r="L604" s="28">
        <f>SUM(K601:K604)</f>
        <v>4.508</v>
      </c>
      <c r="M604" s="60">
        <v>72.900000000000006</v>
      </c>
      <c r="N604" s="70">
        <v>43325</v>
      </c>
      <c r="O604" s="70">
        <v>43388</v>
      </c>
      <c r="P604" s="61" t="s">
        <v>1153</v>
      </c>
      <c r="R604" s="6"/>
      <c r="S604" s="6"/>
    </row>
    <row r="605" spans="1:19" ht="22.8">
      <c r="A605" s="7">
        <v>246</v>
      </c>
      <c r="B605" s="60" t="s">
        <v>361</v>
      </c>
      <c r="C605" s="58" t="s">
        <v>1056</v>
      </c>
      <c r="D605" s="59" t="s">
        <v>360</v>
      </c>
      <c r="E605" s="59" t="s">
        <v>359</v>
      </c>
      <c r="F605" s="59" t="s">
        <v>1168</v>
      </c>
      <c r="G605" s="60">
        <v>31020</v>
      </c>
      <c r="H605" s="60" t="s">
        <v>46</v>
      </c>
      <c r="I605" s="60" t="s">
        <v>52</v>
      </c>
      <c r="J605" s="60" t="s">
        <v>153</v>
      </c>
      <c r="K605" s="60">
        <v>0.219</v>
      </c>
      <c r="L605" s="28"/>
      <c r="M605" s="60">
        <v>47.3</v>
      </c>
      <c r="N605" s="70">
        <v>43325</v>
      </c>
      <c r="O605" s="70">
        <v>43388</v>
      </c>
      <c r="P605" s="61"/>
      <c r="R605" s="6"/>
      <c r="S605" s="6"/>
    </row>
    <row r="606" spans="1:19" ht="12">
      <c r="B606" s="60"/>
      <c r="C606" s="58"/>
      <c r="D606" s="59"/>
      <c r="E606" s="59"/>
      <c r="F606" s="59"/>
      <c r="G606" s="60"/>
      <c r="H606" s="60"/>
      <c r="I606" s="60" t="s">
        <v>52</v>
      </c>
      <c r="J606" s="60" t="s">
        <v>96</v>
      </c>
      <c r="K606" s="60">
        <v>1.41</v>
      </c>
      <c r="L606" s="28"/>
      <c r="M606" s="60">
        <v>228.4</v>
      </c>
      <c r="N606" s="70">
        <v>43325</v>
      </c>
      <c r="O606" s="70">
        <v>43388</v>
      </c>
      <c r="P606" s="61"/>
      <c r="R606" s="6"/>
      <c r="S606" s="6"/>
    </row>
    <row r="607" spans="1:19" ht="12">
      <c r="B607" s="60"/>
      <c r="C607" s="58"/>
      <c r="D607" s="59"/>
      <c r="E607" s="59"/>
      <c r="F607" s="59"/>
      <c r="G607" s="60"/>
      <c r="H607" s="60"/>
      <c r="I607" s="60" t="s">
        <v>52</v>
      </c>
      <c r="J607" s="60" t="s">
        <v>95</v>
      </c>
      <c r="K607" s="60">
        <v>3.0356000000000001</v>
      </c>
      <c r="L607" s="28"/>
      <c r="M607" s="60">
        <v>655.65</v>
      </c>
      <c r="N607" s="70">
        <v>43325</v>
      </c>
      <c r="O607" s="70">
        <v>43388</v>
      </c>
      <c r="P607" s="61"/>
      <c r="R607" s="6"/>
      <c r="S607" s="6"/>
    </row>
    <row r="608" spans="1:19" ht="12">
      <c r="B608" s="60"/>
      <c r="C608" s="58"/>
      <c r="D608" s="59"/>
      <c r="E608" s="59"/>
      <c r="F608" s="59"/>
      <c r="G608" s="60"/>
      <c r="H608" s="60"/>
      <c r="I608" s="60" t="s">
        <v>52</v>
      </c>
      <c r="J608" s="60" t="s">
        <v>93</v>
      </c>
      <c r="K608" s="60">
        <v>3.4554999999999998</v>
      </c>
      <c r="L608" s="28"/>
      <c r="M608" s="60">
        <v>554.69000000000005</v>
      </c>
      <c r="N608" s="70">
        <v>43325</v>
      </c>
      <c r="O608" s="70">
        <v>43388</v>
      </c>
      <c r="P608" s="61"/>
      <c r="R608" s="6"/>
      <c r="S608" s="6"/>
    </row>
    <row r="609" spans="1:19" ht="12">
      <c r="B609" s="60"/>
      <c r="C609" s="58"/>
      <c r="D609" s="59"/>
      <c r="E609" s="59"/>
      <c r="F609" s="59"/>
      <c r="G609" s="60"/>
      <c r="H609" s="60"/>
      <c r="I609" s="60" t="s">
        <v>52</v>
      </c>
      <c r="J609" s="60" t="s">
        <v>91</v>
      </c>
      <c r="K609" s="60">
        <v>1.0206999999999999</v>
      </c>
      <c r="L609" s="28">
        <f>SUM(K605:K609)</f>
        <v>9.1408000000000005</v>
      </c>
      <c r="M609" s="60">
        <v>161.27000000000001</v>
      </c>
      <c r="N609" s="70">
        <v>43325</v>
      </c>
      <c r="O609" s="70">
        <v>43388</v>
      </c>
      <c r="P609" s="61" t="s">
        <v>1153</v>
      </c>
      <c r="R609" s="6"/>
      <c r="S609" s="6"/>
    </row>
    <row r="610" spans="1:19" ht="12">
      <c r="A610" s="7">
        <v>247</v>
      </c>
      <c r="B610" s="60" t="s">
        <v>358</v>
      </c>
      <c r="C610" s="58" t="s">
        <v>1057</v>
      </c>
      <c r="D610" s="59" t="s">
        <v>357</v>
      </c>
      <c r="E610" s="59" t="s">
        <v>356</v>
      </c>
      <c r="F610" s="59" t="s">
        <v>57</v>
      </c>
      <c r="G610" s="60">
        <v>31014</v>
      </c>
      <c r="H610" s="60" t="s">
        <v>46</v>
      </c>
      <c r="I610" s="60" t="s">
        <v>52</v>
      </c>
      <c r="J610" s="60" t="s">
        <v>105</v>
      </c>
      <c r="K610" s="60">
        <v>0.1197</v>
      </c>
      <c r="L610" s="28"/>
      <c r="M610" s="60">
        <v>25.85</v>
      </c>
      <c r="N610" s="70">
        <v>43325</v>
      </c>
      <c r="O610" s="70">
        <v>43388</v>
      </c>
      <c r="P610" s="61"/>
      <c r="R610" s="6"/>
      <c r="S610" s="6"/>
    </row>
    <row r="611" spans="1:19" ht="12">
      <c r="B611" s="60"/>
      <c r="C611" s="58"/>
      <c r="D611" s="59"/>
      <c r="E611" s="59"/>
      <c r="F611" s="59"/>
      <c r="G611" s="60"/>
      <c r="H611" s="60"/>
      <c r="I611" s="60" t="s">
        <v>52</v>
      </c>
      <c r="J611" s="60" t="s">
        <v>96</v>
      </c>
      <c r="K611" s="60">
        <v>14.7332</v>
      </c>
      <c r="L611" s="28"/>
      <c r="M611" s="60">
        <v>2386.48</v>
      </c>
      <c r="N611" s="70">
        <v>43325</v>
      </c>
      <c r="O611" s="70">
        <v>43388</v>
      </c>
      <c r="P611" s="61"/>
      <c r="R611" s="6"/>
      <c r="S611" s="6"/>
    </row>
    <row r="612" spans="1:19" ht="12">
      <c r="B612" s="60"/>
      <c r="C612" s="58"/>
      <c r="D612" s="59"/>
      <c r="E612" s="59"/>
      <c r="F612" s="59"/>
      <c r="G612" s="60"/>
      <c r="H612" s="60"/>
      <c r="I612" s="60" t="s">
        <v>52</v>
      </c>
      <c r="J612" s="60" t="s">
        <v>95</v>
      </c>
      <c r="K612" s="60">
        <v>11.428800000000001</v>
      </c>
      <c r="L612" s="28"/>
      <c r="M612" s="60">
        <v>2468.44</v>
      </c>
      <c r="N612" s="70">
        <v>43325</v>
      </c>
      <c r="O612" s="70">
        <v>43388</v>
      </c>
      <c r="P612" s="61"/>
      <c r="R612" s="6"/>
      <c r="S612" s="6"/>
    </row>
    <row r="613" spans="1:19" ht="12">
      <c r="B613" s="60"/>
      <c r="C613" s="58"/>
      <c r="D613" s="59"/>
      <c r="E613" s="59"/>
      <c r="F613" s="59"/>
      <c r="G613" s="60"/>
      <c r="H613" s="60"/>
      <c r="I613" s="60" t="s">
        <v>52</v>
      </c>
      <c r="J613" s="60" t="s">
        <v>91</v>
      </c>
      <c r="K613" s="60">
        <v>2.1385999999999998</v>
      </c>
      <c r="L613" s="28">
        <f>SUM(K610:K613)</f>
        <v>28.420300000000001</v>
      </c>
      <c r="M613" s="60">
        <v>346.37</v>
      </c>
      <c r="N613" s="70">
        <v>43325</v>
      </c>
      <c r="O613" s="70">
        <v>43388</v>
      </c>
      <c r="P613" s="61" t="s">
        <v>1153</v>
      </c>
      <c r="R613" s="6"/>
      <c r="S613" s="6"/>
    </row>
    <row r="614" spans="1:19" ht="12">
      <c r="A614" s="7">
        <v>248</v>
      </c>
      <c r="B614" s="60" t="s">
        <v>355</v>
      </c>
      <c r="C614" s="58" t="s">
        <v>1058</v>
      </c>
      <c r="D614" s="59" t="s">
        <v>354</v>
      </c>
      <c r="E614" s="59" t="s">
        <v>353</v>
      </c>
      <c r="F614" s="59" t="s">
        <v>57</v>
      </c>
      <c r="G614" s="60">
        <v>31014</v>
      </c>
      <c r="H614" s="60" t="s">
        <v>46</v>
      </c>
      <c r="I614" s="60" t="s">
        <v>52</v>
      </c>
      <c r="J614" s="60" t="s">
        <v>97</v>
      </c>
      <c r="K614" s="60">
        <v>0.15</v>
      </c>
      <c r="L614" s="28"/>
      <c r="M614" s="60">
        <v>37.5</v>
      </c>
      <c r="N614" s="70">
        <v>43325</v>
      </c>
      <c r="O614" s="70">
        <v>43388</v>
      </c>
      <c r="P614" s="61"/>
      <c r="R614" s="6"/>
      <c r="S614" s="6"/>
    </row>
    <row r="615" spans="1:19" ht="12">
      <c r="B615" s="60"/>
      <c r="C615" s="58"/>
      <c r="D615" s="59"/>
      <c r="E615" s="59"/>
      <c r="F615" s="59"/>
      <c r="G615" s="60"/>
      <c r="H615" s="60"/>
      <c r="I615" s="60" t="s">
        <v>52</v>
      </c>
      <c r="J615" s="60" t="s">
        <v>95</v>
      </c>
      <c r="K615" s="60">
        <v>0.37</v>
      </c>
      <c r="L615" s="28">
        <f>SUM(K614:K615)</f>
        <v>0.52</v>
      </c>
      <c r="M615" s="60">
        <v>79.919999999999987</v>
      </c>
      <c r="N615" s="70">
        <v>43325</v>
      </c>
      <c r="O615" s="70">
        <v>43388</v>
      </c>
      <c r="P615" s="61" t="s">
        <v>1153</v>
      </c>
      <c r="R615" s="6"/>
      <c r="S615" s="6"/>
    </row>
    <row r="616" spans="1:19" ht="12">
      <c r="A616" s="7">
        <v>249</v>
      </c>
      <c r="B616" s="60" t="s">
        <v>352</v>
      </c>
      <c r="C616" s="58" t="s">
        <v>1059</v>
      </c>
      <c r="D616" s="59" t="s">
        <v>351</v>
      </c>
      <c r="E616" s="59" t="s">
        <v>350</v>
      </c>
      <c r="F616" s="59" t="s">
        <v>1181</v>
      </c>
      <c r="G616" s="60">
        <v>32040</v>
      </c>
      <c r="H616" s="60" t="s">
        <v>1163</v>
      </c>
      <c r="I616" s="60" t="s">
        <v>52</v>
      </c>
      <c r="J616" s="60" t="s">
        <v>95</v>
      </c>
      <c r="K616" s="60">
        <v>6.91</v>
      </c>
      <c r="L616" s="28"/>
      <c r="M616" s="60">
        <v>1492.52</v>
      </c>
      <c r="N616" s="70">
        <v>43325</v>
      </c>
      <c r="O616" s="70">
        <v>43388</v>
      </c>
      <c r="P616" s="61"/>
      <c r="R616" s="6"/>
      <c r="S616" s="6"/>
    </row>
    <row r="617" spans="1:19" ht="12">
      <c r="B617" s="60"/>
      <c r="C617" s="58"/>
      <c r="D617" s="59"/>
      <c r="E617" s="59"/>
      <c r="F617" s="59"/>
      <c r="G617" s="60"/>
      <c r="H617" s="60"/>
      <c r="I617" s="60" t="s">
        <v>52</v>
      </c>
      <c r="J617" s="60" t="s">
        <v>93</v>
      </c>
      <c r="K617" s="60">
        <v>1.46</v>
      </c>
      <c r="L617" s="28"/>
      <c r="M617" s="60">
        <v>236.51999999999998</v>
      </c>
      <c r="N617" s="70">
        <v>43325</v>
      </c>
      <c r="O617" s="70">
        <v>43388</v>
      </c>
      <c r="P617" s="61"/>
      <c r="R617" s="6"/>
      <c r="S617" s="6"/>
    </row>
    <row r="618" spans="1:19" ht="12">
      <c r="B618" s="60"/>
      <c r="C618" s="58"/>
      <c r="D618" s="59"/>
      <c r="E618" s="59"/>
      <c r="F618" s="59"/>
      <c r="G618" s="60"/>
      <c r="H618" s="60"/>
      <c r="I618" s="60" t="s">
        <v>52</v>
      </c>
      <c r="J618" s="60" t="s">
        <v>91</v>
      </c>
      <c r="K618" s="60">
        <v>4.4587000000000003</v>
      </c>
      <c r="L618" s="28"/>
      <c r="M618" s="60">
        <v>722.26</v>
      </c>
      <c r="N618" s="70">
        <v>43325</v>
      </c>
      <c r="O618" s="70">
        <v>43388</v>
      </c>
      <c r="P618" s="61"/>
      <c r="R618" s="6"/>
      <c r="S618" s="6"/>
    </row>
    <row r="619" spans="1:19" ht="12">
      <c r="B619" s="60"/>
      <c r="C619" s="58"/>
      <c r="D619" s="59"/>
      <c r="E619" s="59"/>
      <c r="F619" s="59"/>
      <c r="G619" s="60"/>
      <c r="H619" s="60"/>
      <c r="I619" s="60" t="s">
        <v>52</v>
      </c>
      <c r="J619" s="60" t="s">
        <v>349</v>
      </c>
      <c r="K619" s="60">
        <v>0.37</v>
      </c>
      <c r="L619" s="28">
        <f>SUM(K616:K619)</f>
        <v>13.198700000000001</v>
      </c>
      <c r="M619" s="60">
        <v>59.940000000000005</v>
      </c>
      <c r="N619" s="70">
        <v>43325</v>
      </c>
      <c r="O619" s="70">
        <v>43388</v>
      </c>
      <c r="P619" s="61" t="s">
        <v>1153</v>
      </c>
      <c r="R619" s="6"/>
      <c r="S619" s="6"/>
    </row>
    <row r="620" spans="1:19" ht="12">
      <c r="A620" s="7">
        <v>250</v>
      </c>
      <c r="B620" s="60" t="s">
        <v>348</v>
      </c>
      <c r="C620" s="58" t="s">
        <v>1060</v>
      </c>
      <c r="D620" s="59" t="s">
        <v>347</v>
      </c>
      <c r="E620" s="59" t="s">
        <v>346</v>
      </c>
      <c r="F620" s="59" t="s">
        <v>1168</v>
      </c>
      <c r="G620" s="60">
        <v>31020</v>
      </c>
      <c r="H620" s="60" t="s">
        <v>46</v>
      </c>
      <c r="I620" s="60" t="s">
        <v>52</v>
      </c>
      <c r="J620" s="60" t="s">
        <v>95</v>
      </c>
      <c r="K620" s="60">
        <v>1.6725000000000001</v>
      </c>
      <c r="L620" s="28"/>
      <c r="M620" s="60">
        <v>361.2</v>
      </c>
      <c r="N620" s="70">
        <v>43325</v>
      </c>
      <c r="O620" s="70">
        <v>43388</v>
      </c>
      <c r="P620" s="61"/>
      <c r="R620" s="6"/>
      <c r="S620" s="6"/>
    </row>
    <row r="621" spans="1:19" ht="12">
      <c r="B621" s="60"/>
      <c r="C621" s="58"/>
      <c r="D621" s="59"/>
      <c r="E621" s="59"/>
      <c r="F621" s="59"/>
      <c r="G621" s="60"/>
      <c r="H621" s="60"/>
      <c r="I621" s="60" t="s">
        <v>52</v>
      </c>
      <c r="J621" s="60" t="s">
        <v>91</v>
      </c>
      <c r="K621" s="60">
        <v>1.1459999999999999</v>
      </c>
      <c r="L621" s="28">
        <f>SUM(K620:K621)</f>
        <v>2.8185000000000002</v>
      </c>
      <c r="M621" s="60">
        <v>185.6</v>
      </c>
      <c r="N621" s="70">
        <v>43325</v>
      </c>
      <c r="O621" s="70">
        <v>43388</v>
      </c>
      <c r="P621" s="61" t="s">
        <v>1153</v>
      </c>
      <c r="R621" s="6"/>
      <c r="S621" s="6"/>
    </row>
    <row r="622" spans="1:19" ht="12">
      <c r="A622" s="7">
        <v>251</v>
      </c>
      <c r="B622" s="60" t="s">
        <v>345</v>
      </c>
      <c r="C622" s="58" t="s">
        <v>1061</v>
      </c>
      <c r="D622" s="59" t="s">
        <v>344</v>
      </c>
      <c r="E622" s="59" t="s">
        <v>343</v>
      </c>
      <c r="F622" s="59" t="s">
        <v>103</v>
      </c>
      <c r="G622" s="60">
        <v>31015</v>
      </c>
      <c r="H622" s="60" t="s">
        <v>46</v>
      </c>
      <c r="I622" s="60" t="s">
        <v>52</v>
      </c>
      <c r="J622" s="60" t="s">
        <v>96</v>
      </c>
      <c r="K622" s="60">
        <v>0.82099999999999995</v>
      </c>
      <c r="L622" s="28">
        <f>K622</f>
        <v>0.82099999999999995</v>
      </c>
      <c r="M622" s="60">
        <v>132.99</v>
      </c>
      <c r="N622" s="70">
        <v>43325</v>
      </c>
      <c r="O622" s="70">
        <v>43388</v>
      </c>
      <c r="P622" s="61" t="s">
        <v>1153</v>
      </c>
      <c r="R622" s="6"/>
      <c r="S622" s="6"/>
    </row>
    <row r="623" spans="1:19" ht="12">
      <c r="A623" s="7">
        <v>252</v>
      </c>
      <c r="B623" s="60" t="s">
        <v>342</v>
      </c>
      <c r="C623" s="58" t="s">
        <v>1062</v>
      </c>
      <c r="D623" s="59" t="s">
        <v>341</v>
      </c>
      <c r="E623" s="59" t="s">
        <v>340</v>
      </c>
      <c r="F623" s="59" t="s">
        <v>103</v>
      </c>
      <c r="G623" s="60">
        <v>31015</v>
      </c>
      <c r="H623" s="60" t="s">
        <v>46</v>
      </c>
      <c r="I623" s="60" t="s">
        <v>52</v>
      </c>
      <c r="J623" s="60" t="s">
        <v>96</v>
      </c>
      <c r="K623" s="60">
        <v>4.9592999999999998</v>
      </c>
      <c r="L623" s="28">
        <f>K623</f>
        <v>4.9592999999999998</v>
      </c>
      <c r="M623" s="60">
        <v>803.30000000000007</v>
      </c>
      <c r="N623" s="70">
        <v>43325</v>
      </c>
      <c r="O623" s="70">
        <v>43388</v>
      </c>
      <c r="P623" s="61" t="s">
        <v>1153</v>
      </c>
      <c r="R623" s="6"/>
      <c r="S623" s="6"/>
    </row>
    <row r="624" spans="1:19" ht="22.8">
      <c r="A624" s="7">
        <v>253</v>
      </c>
      <c r="B624" s="58" t="s">
        <v>1063</v>
      </c>
      <c r="C624" s="58" t="s">
        <v>1063</v>
      </c>
      <c r="D624" s="59" t="s">
        <v>339</v>
      </c>
      <c r="E624" s="59" t="s">
        <v>338</v>
      </c>
      <c r="F624" s="59" t="s">
        <v>103</v>
      </c>
      <c r="G624" s="60">
        <v>31015</v>
      </c>
      <c r="H624" s="60" t="s">
        <v>46</v>
      </c>
      <c r="I624" s="60" t="s">
        <v>52</v>
      </c>
      <c r="J624" s="60" t="s">
        <v>96</v>
      </c>
      <c r="K624" s="60">
        <v>0.88380000000000003</v>
      </c>
      <c r="L624" s="28">
        <f>K624</f>
        <v>0.88380000000000003</v>
      </c>
      <c r="M624" s="60">
        <v>143.15</v>
      </c>
      <c r="N624" s="70">
        <v>43325</v>
      </c>
      <c r="O624" s="70">
        <v>43388</v>
      </c>
      <c r="P624" s="61" t="s">
        <v>1153</v>
      </c>
      <c r="R624" s="6"/>
      <c r="S624" s="6"/>
    </row>
    <row r="625" spans="1:19" ht="12">
      <c r="A625" s="7">
        <v>254</v>
      </c>
      <c r="B625" s="60" t="s">
        <v>337</v>
      </c>
      <c r="C625" s="58" t="s">
        <v>1064</v>
      </c>
      <c r="D625" s="59" t="s">
        <v>336</v>
      </c>
      <c r="E625" s="59" t="s">
        <v>335</v>
      </c>
      <c r="F625" s="59" t="s">
        <v>1174</v>
      </c>
      <c r="G625" s="60">
        <v>31016</v>
      </c>
      <c r="H625" s="60" t="s">
        <v>46</v>
      </c>
      <c r="I625" s="60" t="s">
        <v>52</v>
      </c>
      <c r="J625" s="60" t="s">
        <v>105</v>
      </c>
      <c r="K625" s="60">
        <v>0.1002</v>
      </c>
      <c r="L625" s="28"/>
      <c r="M625" s="60">
        <v>12.97</v>
      </c>
      <c r="N625" s="70">
        <v>43325</v>
      </c>
      <c r="O625" s="70">
        <v>43388</v>
      </c>
      <c r="P625" s="61"/>
      <c r="R625" s="6"/>
      <c r="S625" s="6"/>
    </row>
    <row r="626" spans="1:19" ht="12">
      <c r="B626" s="60"/>
      <c r="C626" s="58"/>
      <c r="D626" s="59"/>
      <c r="E626" s="59"/>
      <c r="F626" s="59"/>
      <c r="G626" s="60"/>
      <c r="H626" s="60"/>
      <c r="I626" s="60" t="s">
        <v>52</v>
      </c>
      <c r="J626" s="60" t="s">
        <v>139</v>
      </c>
      <c r="K626" s="60">
        <v>0.1245</v>
      </c>
      <c r="L626" s="28"/>
      <c r="M626" s="60">
        <v>18.670000000000002</v>
      </c>
      <c r="N626" s="70">
        <v>43325</v>
      </c>
      <c r="O626" s="70">
        <v>43388</v>
      </c>
      <c r="P626" s="61"/>
      <c r="R626" s="6"/>
      <c r="S626" s="6"/>
    </row>
    <row r="627" spans="1:19" ht="12">
      <c r="B627" s="60"/>
      <c r="C627" s="58"/>
      <c r="D627" s="59"/>
      <c r="E627" s="59"/>
      <c r="F627" s="59"/>
      <c r="G627" s="60"/>
      <c r="H627" s="60"/>
      <c r="I627" s="60" t="s">
        <v>52</v>
      </c>
      <c r="J627" s="60" t="s">
        <v>96</v>
      </c>
      <c r="K627" s="60">
        <v>0.59</v>
      </c>
      <c r="L627" s="28"/>
      <c r="M627" s="60">
        <v>95.55</v>
      </c>
      <c r="N627" s="70">
        <v>43325</v>
      </c>
      <c r="O627" s="70">
        <v>43388</v>
      </c>
      <c r="P627" s="61"/>
      <c r="R627" s="6"/>
      <c r="S627" s="6"/>
    </row>
    <row r="628" spans="1:19" ht="12">
      <c r="B628" s="60"/>
      <c r="C628" s="58"/>
      <c r="D628" s="59"/>
      <c r="E628" s="59"/>
      <c r="F628" s="59"/>
      <c r="G628" s="60"/>
      <c r="H628" s="60"/>
      <c r="I628" s="60" t="s">
        <v>52</v>
      </c>
      <c r="J628" s="60" t="s">
        <v>95</v>
      </c>
      <c r="K628" s="60">
        <v>3.0586000000000002</v>
      </c>
      <c r="L628" s="28"/>
      <c r="M628" s="60">
        <v>629.81999999999994</v>
      </c>
      <c r="N628" s="70">
        <v>43325</v>
      </c>
      <c r="O628" s="70">
        <v>43388</v>
      </c>
      <c r="P628" s="61"/>
      <c r="R628" s="6"/>
      <c r="S628" s="6"/>
    </row>
    <row r="629" spans="1:19" ht="12">
      <c r="B629" s="60"/>
      <c r="C629" s="58"/>
      <c r="D629" s="59"/>
      <c r="E629" s="59"/>
      <c r="F629" s="59"/>
      <c r="G629" s="60"/>
      <c r="H629" s="60"/>
      <c r="I629" s="60" t="s">
        <v>52</v>
      </c>
      <c r="J629" s="60" t="s">
        <v>93</v>
      </c>
      <c r="K629" s="60">
        <v>1.6155999999999999</v>
      </c>
      <c r="L629" s="28"/>
      <c r="M629" s="60">
        <v>233.18</v>
      </c>
      <c r="N629" s="70">
        <v>43325</v>
      </c>
      <c r="O629" s="70">
        <v>43388</v>
      </c>
      <c r="P629" s="61"/>
      <c r="R629" s="6"/>
      <c r="S629" s="6"/>
    </row>
    <row r="630" spans="1:19" ht="12">
      <c r="B630" s="60"/>
      <c r="C630" s="58"/>
      <c r="D630" s="59"/>
      <c r="E630" s="59"/>
      <c r="F630" s="59"/>
      <c r="G630" s="60"/>
      <c r="H630" s="60"/>
      <c r="I630" s="60" t="s">
        <v>52</v>
      </c>
      <c r="J630" s="60" t="s">
        <v>91</v>
      </c>
      <c r="K630" s="60">
        <v>0.45729999999999998</v>
      </c>
      <c r="L630" s="28">
        <f>SUM(K625:K630)</f>
        <v>5.9462000000000002</v>
      </c>
      <c r="M630" s="60">
        <v>74.069999999999993</v>
      </c>
      <c r="N630" s="70">
        <v>43325</v>
      </c>
      <c r="O630" s="70">
        <v>43388</v>
      </c>
      <c r="P630" s="61" t="s">
        <v>1153</v>
      </c>
      <c r="R630" s="6"/>
      <c r="S630" s="6"/>
    </row>
    <row r="631" spans="1:19" ht="22.8">
      <c r="A631" s="7">
        <v>255</v>
      </c>
      <c r="B631" s="60" t="s">
        <v>1130</v>
      </c>
      <c r="C631" s="58" t="s">
        <v>1131</v>
      </c>
      <c r="D631" s="59" t="s">
        <v>1129</v>
      </c>
      <c r="E631" s="59" t="s">
        <v>1128</v>
      </c>
      <c r="F631" s="59" t="s">
        <v>102</v>
      </c>
      <c r="G631" s="60">
        <v>31020</v>
      </c>
      <c r="H631" s="60" t="s">
        <v>46</v>
      </c>
      <c r="I631" s="60" t="s">
        <v>52</v>
      </c>
      <c r="J631" s="60" t="s">
        <v>96</v>
      </c>
      <c r="K631" s="60">
        <v>2.1141999999999999</v>
      </c>
      <c r="L631" s="28">
        <f>SUM(K631)</f>
        <v>2.1141999999999999</v>
      </c>
      <c r="M631" s="60">
        <v>342.41</v>
      </c>
      <c r="N631" s="70">
        <v>43325</v>
      </c>
      <c r="O631" s="70">
        <v>43388</v>
      </c>
      <c r="P631" s="61" t="s">
        <v>1153</v>
      </c>
      <c r="Q631" s="6"/>
      <c r="R631" s="6"/>
      <c r="S631" s="6"/>
    </row>
    <row r="632" spans="1:19" ht="12">
      <c r="A632" s="7">
        <v>256</v>
      </c>
      <c r="B632" s="60" t="s">
        <v>1127</v>
      </c>
      <c r="C632" s="58" t="s">
        <v>1132</v>
      </c>
      <c r="D632" s="59" t="s">
        <v>1126</v>
      </c>
      <c r="E632" s="59" t="s">
        <v>1125</v>
      </c>
      <c r="F632" s="59" t="s">
        <v>1165</v>
      </c>
      <c r="G632" s="60">
        <v>31020</v>
      </c>
      <c r="H632" s="60" t="s">
        <v>46</v>
      </c>
      <c r="I632" s="60" t="s">
        <v>52</v>
      </c>
      <c r="J632" s="60" t="s">
        <v>97</v>
      </c>
      <c r="K632" s="60">
        <v>0.15</v>
      </c>
      <c r="L632" s="28"/>
      <c r="M632" s="60">
        <v>37.5</v>
      </c>
      <c r="N632" s="70">
        <v>43325</v>
      </c>
      <c r="O632" s="70">
        <v>43388</v>
      </c>
      <c r="P632" s="61"/>
      <c r="Q632" s="6"/>
      <c r="R632" s="6"/>
      <c r="S632" s="6"/>
    </row>
    <row r="633" spans="1:19" ht="12">
      <c r="B633" s="60"/>
      <c r="C633" s="58"/>
      <c r="D633" s="59"/>
      <c r="E633" s="59"/>
      <c r="F633" s="59"/>
      <c r="G633" s="60"/>
      <c r="H633" s="60"/>
      <c r="I633" s="60" t="s">
        <v>52</v>
      </c>
      <c r="J633" s="60" t="s">
        <v>95</v>
      </c>
      <c r="K633" s="60">
        <v>0.28000000000000003</v>
      </c>
      <c r="L633" s="28">
        <f>SUM(K632:K633)</f>
        <v>0.43000000000000005</v>
      </c>
      <c r="M633" s="60">
        <v>60.46</v>
      </c>
      <c r="N633" s="70">
        <v>43325</v>
      </c>
      <c r="O633" s="70">
        <v>43388</v>
      </c>
      <c r="P633" s="61" t="s">
        <v>1153</v>
      </c>
      <c r="Q633" s="6"/>
      <c r="R633" s="6"/>
      <c r="S633" s="6"/>
    </row>
    <row r="634" spans="1:19" ht="12">
      <c r="A634" s="7">
        <v>257</v>
      </c>
      <c r="B634" s="60" t="s">
        <v>1124</v>
      </c>
      <c r="C634" s="58" t="s">
        <v>1133</v>
      </c>
      <c r="D634" s="59" t="s">
        <v>1123</v>
      </c>
      <c r="E634" s="59" t="s">
        <v>1122</v>
      </c>
      <c r="F634" s="59" t="s">
        <v>103</v>
      </c>
      <c r="G634" s="60">
        <v>31015</v>
      </c>
      <c r="H634" s="60" t="s">
        <v>46</v>
      </c>
      <c r="I634" s="60" t="s">
        <v>52</v>
      </c>
      <c r="J634" s="60" t="s">
        <v>96</v>
      </c>
      <c r="K634" s="60">
        <v>3.0935000000000001</v>
      </c>
      <c r="L634" s="28">
        <f>SUM(K634)</f>
        <v>3.0935000000000001</v>
      </c>
      <c r="M634" s="60">
        <v>431.26</v>
      </c>
      <c r="N634" s="70">
        <v>43325</v>
      </c>
      <c r="O634" s="70">
        <v>43388</v>
      </c>
      <c r="P634" s="61" t="s">
        <v>1153</v>
      </c>
      <c r="Q634" s="6"/>
      <c r="R634" s="6"/>
      <c r="S634" s="6"/>
    </row>
    <row r="635" spans="1:19" ht="12">
      <c r="A635" s="7">
        <v>258</v>
      </c>
      <c r="B635" s="60" t="s">
        <v>1121</v>
      </c>
      <c r="C635" s="58" t="s">
        <v>1134</v>
      </c>
      <c r="D635" s="59" t="s">
        <v>1120</v>
      </c>
      <c r="E635" s="59" t="s">
        <v>1119</v>
      </c>
      <c r="F635" s="59" t="s">
        <v>103</v>
      </c>
      <c r="G635" s="60">
        <v>31015</v>
      </c>
      <c r="H635" s="60" t="s">
        <v>46</v>
      </c>
      <c r="I635" s="60" t="s">
        <v>52</v>
      </c>
      <c r="J635" s="60" t="s">
        <v>96</v>
      </c>
      <c r="K635" s="60">
        <v>1.5963000000000001</v>
      </c>
      <c r="L635" s="28">
        <f>SUM(K635)</f>
        <v>1.5963000000000001</v>
      </c>
      <c r="M635" s="60">
        <v>258.52999999999997</v>
      </c>
      <c r="N635" s="70">
        <v>43325</v>
      </c>
      <c r="O635" s="70">
        <v>43388</v>
      </c>
      <c r="P635" s="61" t="s">
        <v>1153</v>
      </c>
      <c r="Q635" s="6"/>
      <c r="R635" s="6"/>
      <c r="S635" s="6"/>
    </row>
    <row r="636" spans="1:19" ht="12">
      <c r="A636" s="7">
        <v>259</v>
      </c>
      <c r="B636" s="60" t="s">
        <v>1118</v>
      </c>
      <c r="C636" s="58" t="s">
        <v>1135</v>
      </c>
      <c r="D636" s="59" t="s">
        <v>1117</v>
      </c>
      <c r="E636" s="59" t="s">
        <v>1116</v>
      </c>
      <c r="F636" s="59" t="s">
        <v>1166</v>
      </c>
      <c r="G636" s="60">
        <v>31058</v>
      </c>
      <c r="H636" s="60" t="s">
        <v>46</v>
      </c>
      <c r="I636" s="60" t="s">
        <v>52</v>
      </c>
      <c r="J636" s="60" t="s">
        <v>96</v>
      </c>
      <c r="K636" s="60">
        <v>2.2482000000000002</v>
      </c>
      <c r="L636" s="28">
        <f>K636</f>
        <v>2.2482000000000002</v>
      </c>
      <c r="M636" s="60">
        <v>364.13</v>
      </c>
      <c r="N636" s="70">
        <v>43325</v>
      </c>
      <c r="O636" s="70">
        <v>43388</v>
      </c>
      <c r="P636" s="61" t="s">
        <v>1153</v>
      </c>
      <c r="Q636" s="6"/>
      <c r="R636" s="6"/>
      <c r="S636" s="6"/>
    </row>
    <row r="637" spans="1:19" ht="12">
      <c r="A637" s="7">
        <v>260</v>
      </c>
      <c r="B637" s="60" t="s">
        <v>1115</v>
      </c>
      <c r="C637" s="58" t="s">
        <v>1136</v>
      </c>
      <c r="D637" s="59" t="s">
        <v>1114</v>
      </c>
      <c r="E637" s="59" t="s">
        <v>1113</v>
      </c>
      <c r="F637" s="59" t="s">
        <v>1165</v>
      </c>
      <c r="G637" s="60">
        <v>31020</v>
      </c>
      <c r="H637" s="60" t="s">
        <v>46</v>
      </c>
      <c r="I637" s="60" t="s">
        <v>52</v>
      </c>
      <c r="J637" s="60" t="s">
        <v>95</v>
      </c>
      <c r="K637" s="60">
        <v>1.4059999999999999</v>
      </c>
      <c r="L637" s="28"/>
      <c r="M637" s="60">
        <v>303.67</v>
      </c>
      <c r="N637" s="70">
        <v>43325</v>
      </c>
      <c r="O637" s="70">
        <v>43388</v>
      </c>
      <c r="P637" s="61"/>
      <c r="Q637" s="6"/>
      <c r="R637" s="6"/>
      <c r="S637" s="6"/>
    </row>
    <row r="638" spans="1:19" ht="12">
      <c r="B638" s="60"/>
      <c r="C638" s="58"/>
      <c r="D638" s="59"/>
      <c r="E638" s="59"/>
      <c r="F638" s="59"/>
      <c r="G638" s="60"/>
      <c r="H638" s="60"/>
      <c r="I638" s="60" t="s">
        <v>52</v>
      </c>
      <c r="J638" s="60" t="s">
        <v>139</v>
      </c>
      <c r="K638" s="60">
        <v>3.2199999999999999E-2</v>
      </c>
      <c r="L638" s="28"/>
      <c r="M638" s="60">
        <v>4.82</v>
      </c>
      <c r="N638" s="70"/>
      <c r="O638" s="70"/>
      <c r="P638" s="61"/>
      <c r="Q638" s="6"/>
      <c r="R638" s="6"/>
      <c r="S638" s="6"/>
    </row>
    <row r="639" spans="1:19" ht="12">
      <c r="B639" s="60"/>
      <c r="C639" s="58"/>
      <c r="D639" s="59"/>
      <c r="E639" s="59"/>
      <c r="F639" s="59"/>
      <c r="G639" s="60"/>
      <c r="H639" s="60"/>
      <c r="I639" s="60" t="s">
        <v>52</v>
      </c>
      <c r="J639" s="60" t="s">
        <v>93</v>
      </c>
      <c r="K639" s="60">
        <v>0.28160000000000002</v>
      </c>
      <c r="L639" s="28">
        <f>SUM(K637:K639)</f>
        <v>1.7198</v>
      </c>
      <c r="M639" s="60">
        <v>45.61</v>
      </c>
      <c r="N639" s="70">
        <v>43325</v>
      </c>
      <c r="O639" s="70">
        <v>43388</v>
      </c>
      <c r="P639" s="61" t="s">
        <v>1153</v>
      </c>
      <c r="Q639" s="6"/>
      <c r="R639" s="6"/>
      <c r="S639" s="6"/>
    </row>
    <row r="640" spans="1:19" ht="12">
      <c r="A640" s="7">
        <v>261</v>
      </c>
      <c r="B640" s="60" t="s">
        <v>1112</v>
      </c>
      <c r="C640" s="58" t="s">
        <v>1137</v>
      </c>
      <c r="D640" s="59" t="s">
        <v>1111</v>
      </c>
      <c r="E640" s="59" t="s">
        <v>1110</v>
      </c>
      <c r="F640" s="59" t="s">
        <v>1182</v>
      </c>
      <c r="G640" s="60">
        <v>31020</v>
      </c>
      <c r="H640" s="60" t="s">
        <v>46</v>
      </c>
      <c r="I640" s="60" t="s">
        <v>52</v>
      </c>
      <c r="J640" s="60" t="s">
        <v>96</v>
      </c>
      <c r="K640" s="60">
        <v>1.2434000000000001</v>
      </c>
      <c r="L640" s="28"/>
      <c r="M640" s="60">
        <v>175.45</v>
      </c>
      <c r="N640" s="70">
        <v>43325</v>
      </c>
      <c r="O640" s="70">
        <v>43388</v>
      </c>
      <c r="P640" s="61"/>
      <c r="Q640" s="6"/>
      <c r="R640" s="6"/>
      <c r="S640" s="6"/>
    </row>
    <row r="641" spans="1:19" ht="12">
      <c r="B641" s="60"/>
      <c r="C641" s="58"/>
      <c r="D641" s="59"/>
      <c r="E641" s="59"/>
      <c r="F641" s="59"/>
      <c r="G641" s="60"/>
      <c r="H641" s="60"/>
      <c r="I641" s="60" t="s">
        <v>52</v>
      </c>
      <c r="J641" s="60" t="s">
        <v>95</v>
      </c>
      <c r="K641" s="60">
        <v>0.95469999999999999</v>
      </c>
      <c r="L641" s="28">
        <f>SUM(K640:K641)</f>
        <v>2.1981000000000002</v>
      </c>
      <c r="M641" s="60">
        <v>196.9</v>
      </c>
      <c r="N641" s="70">
        <v>43325</v>
      </c>
      <c r="O641" s="70">
        <v>43388</v>
      </c>
      <c r="P641" s="61" t="s">
        <v>1153</v>
      </c>
      <c r="Q641" s="6"/>
      <c r="R641" s="6"/>
      <c r="S641" s="6"/>
    </row>
    <row r="642" spans="1:19" ht="12">
      <c r="A642" s="7">
        <v>262</v>
      </c>
      <c r="B642" s="60" t="s">
        <v>1109</v>
      </c>
      <c r="C642" s="58" t="s">
        <v>1138</v>
      </c>
      <c r="D642" s="59" t="s">
        <v>1108</v>
      </c>
      <c r="E642" s="59" t="s">
        <v>1107</v>
      </c>
      <c r="F642" s="59" t="s">
        <v>1165</v>
      </c>
      <c r="G642" s="60">
        <v>31020</v>
      </c>
      <c r="H642" s="60" t="s">
        <v>46</v>
      </c>
      <c r="I642" s="60" t="s">
        <v>52</v>
      </c>
      <c r="J642" s="60" t="s">
        <v>95</v>
      </c>
      <c r="K642" s="60">
        <v>0.38800000000000001</v>
      </c>
      <c r="L642" s="28"/>
      <c r="M642" s="60">
        <v>83.78</v>
      </c>
      <c r="N642" s="70">
        <v>43325</v>
      </c>
      <c r="O642" s="70">
        <v>43388</v>
      </c>
      <c r="P642" s="61"/>
      <c r="Q642" s="6"/>
      <c r="R642" s="6"/>
      <c r="S642" s="6"/>
    </row>
    <row r="643" spans="1:19" ht="12">
      <c r="B643" s="60"/>
      <c r="C643" s="58"/>
      <c r="D643" s="59"/>
      <c r="E643" s="59"/>
      <c r="F643" s="59"/>
      <c r="G643" s="60"/>
      <c r="H643" s="60"/>
      <c r="I643" s="60" t="s">
        <v>52</v>
      </c>
      <c r="J643" s="60" t="s">
        <v>93</v>
      </c>
      <c r="K643" s="60">
        <v>0.83489999999999998</v>
      </c>
      <c r="L643" s="28">
        <f>SUM(K642:K643)</f>
        <v>1.2229000000000001</v>
      </c>
      <c r="M643" s="60">
        <v>135.23000000000002</v>
      </c>
      <c r="N643" s="70">
        <v>43325</v>
      </c>
      <c r="O643" s="70">
        <v>43388</v>
      </c>
      <c r="P643" s="61" t="s">
        <v>1153</v>
      </c>
      <c r="Q643" s="6"/>
      <c r="R643" s="6"/>
      <c r="S643" s="6"/>
    </row>
    <row r="644" spans="1:19" ht="12">
      <c r="A644" s="7">
        <v>263</v>
      </c>
      <c r="B644" s="60" t="s">
        <v>1106</v>
      </c>
      <c r="C644" s="58" t="s">
        <v>1139</v>
      </c>
      <c r="D644" s="59" t="s">
        <v>1105</v>
      </c>
      <c r="E644" s="59" t="s">
        <v>1104</v>
      </c>
      <c r="F644" s="59" t="s">
        <v>1183</v>
      </c>
      <c r="G644" s="60">
        <v>31010</v>
      </c>
      <c r="H644" s="60" t="s">
        <v>46</v>
      </c>
      <c r="I644" s="60" t="s">
        <v>52</v>
      </c>
      <c r="J644" s="60" t="s">
        <v>386</v>
      </c>
      <c r="K644" s="60">
        <v>1.0042</v>
      </c>
      <c r="L644" s="28">
        <v>1.0042</v>
      </c>
      <c r="M644" s="60">
        <v>189.78</v>
      </c>
      <c r="N644" s="70">
        <v>43325</v>
      </c>
      <c r="O644" s="70">
        <v>43388</v>
      </c>
      <c r="P644" s="61" t="s">
        <v>1153</v>
      </c>
      <c r="Q644" s="6"/>
      <c r="R644" s="6"/>
      <c r="S644" s="6"/>
    </row>
    <row r="645" spans="1:19" ht="22.8">
      <c r="A645" s="7">
        <v>264</v>
      </c>
      <c r="B645" s="60" t="s">
        <v>1103</v>
      </c>
      <c r="C645" s="58" t="s">
        <v>1140</v>
      </c>
      <c r="D645" s="59" t="s">
        <v>1102</v>
      </c>
      <c r="E645" s="59" t="s">
        <v>1101</v>
      </c>
      <c r="F645" s="59" t="s">
        <v>102</v>
      </c>
      <c r="G645" s="60">
        <v>31020</v>
      </c>
      <c r="H645" s="60" t="s">
        <v>46</v>
      </c>
      <c r="I645" s="60" t="s">
        <v>52</v>
      </c>
      <c r="J645" s="60" t="s">
        <v>100</v>
      </c>
      <c r="K645" s="60">
        <v>1.48</v>
      </c>
      <c r="L645" s="28">
        <f>SUM(K645)</f>
        <v>1.48</v>
      </c>
      <c r="M645" s="60">
        <v>230.86</v>
      </c>
      <c r="N645" s="70">
        <v>43325</v>
      </c>
      <c r="O645" s="70">
        <v>43388</v>
      </c>
      <c r="P645" s="61" t="s">
        <v>1153</v>
      </c>
      <c r="Q645" s="6"/>
      <c r="R645" s="6"/>
      <c r="S645" s="6"/>
    </row>
    <row r="646" spans="1:19" ht="12">
      <c r="A646" s="7">
        <v>265</v>
      </c>
      <c r="B646" s="60" t="s">
        <v>1100</v>
      </c>
      <c r="C646" s="58" t="s">
        <v>1141</v>
      </c>
      <c r="D646" s="59" t="s">
        <v>1099</v>
      </c>
      <c r="E646" s="59" t="s">
        <v>1098</v>
      </c>
      <c r="F646" s="59" t="s">
        <v>51</v>
      </c>
      <c r="G646" s="60">
        <v>31029</v>
      </c>
      <c r="H646" s="60" t="s">
        <v>46</v>
      </c>
      <c r="I646" s="60" t="s">
        <v>52</v>
      </c>
      <c r="J646" s="60" t="s">
        <v>96</v>
      </c>
      <c r="K646" s="60">
        <v>6.0991999999999997</v>
      </c>
      <c r="L646" s="28">
        <f>SUM(K646)</f>
        <v>6.0991999999999997</v>
      </c>
      <c r="M646" s="60">
        <v>985.87</v>
      </c>
      <c r="N646" s="70">
        <v>43325</v>
      </c>
      <c r="O646" s="70">
        <v>43388</v>
      </c>
      <c r="P646" s="61" t="s">
        <v>1153</v>
      </c>
      <c r="Q646" s="6"/>
      <c r="R646" s="6"/>
      <c r="S646" s="6"/>
    </row>
    <row r="647" spans="1:19" ht="12">
      <c r="A647" s="7">
        <v>266</v>
      </c>
      <c r="B647" s="60" t="s">
        <v>1097</v>
      </c>
      <c r="C647" s="58" t="s">
        <v>1142</v>
      </c>
      <c r="D647" s="59" t="s">
        <v>1096</v>
      </c>
      <c r="E647" s="59" t="s">
        <v>1095</v>
      </c>
      <c r="F647" s="59" t="s">
        <v>1165</v>
      </c>
      <c r="G647" s="60">
        <v>31020</v>
      </c>
      <c r="H647" s="60" t="s">
        <v>46</v>
      </c>
      <c r="I647" s="60" t="s">
        <v>52</v>
      </c>
      <c r="J647" s="60" t="s">
        <v>93</v>
      </c>
      <c r="K647" s="60">
        <v>0.72250000000000003</v>
      </c>
      <c r="L647" s="28"/>
      <c r="M647" s="60">
        <v>117.03</v>
      </c>
      <c r="N647" s="70">
        <v>43325</v>
      </c>
      <c r="O647" s="70">
        <v>43388</v>
      </c>
      <c r="P647" s="61"/>
      <c r="Q647" s="6"/>
      <c r="R647" s="6"/>
      <c r="S647" s="6"/>
    </row>
    <row r="648" spans="1:19" ht="12">
      <c r="B648" s="60"/>
      <c r="C648" s="58"/>
      <c r="D648" s="59"/>
      <c r="E648" s="59"/>
      <c r="F648" s="59"/>
      <c r="G648" s="60"/>
      <c r="H648" s="60"/>
      <c r="I648" s="60" t="s">
        <v>52</v>
      </c>
      <c r="J648" s="60" t="s">
        <v>95</v>
      </c>
      <c r="K648" s="60">
        <v>1.6839</v>
      </c>
      <c r="L648" s="28">
        <f>K647+K648</f>
        <v>2.4064000000000001</v>
      </c>
      <c r="M648" s="60">
        <v>363.69</v>
      </c>
      <c r="N648" s="70">
        <v>43325</v>
      </c>
      <c r="O648" s="70">
        <v>43388</v>
      </c>
      <c r="P648" s="61" t="s">
        <v>1153</v>
      </c>
      <c r="Q648" s="6"/>
      <c r="R648" s="6"/>
      <c r="S648" s="6"/>
    </row>
    <row r="649" spans="1:19" ht="12">
      <c r="A649" s="7">
        <v>267</v>
      </c>
      <c r="B649" s="60" t="s">
        <v>1094</v>
      </c>
      <c r="C649" s="58" t="s">
        <v>1143</v>
      </c>
      <c r="D649" s="59" t="s">
        <v>1093</v>
      </c>
      <c r="E649" s="59" t="s">
        <v>1092</v>
      </c>
      <c r="F649" s="59" t="s">
        <v>1174</v>
      </c>
      <c r="G649" s="60">
        <v>31016</v>
      </c>
      <c r="H649" s="60" t="s">
        <v>46</v>
      </c>
      <c r="I649" s="60" t="s">
        <v>52</v>
      </c>
      <c r="J649" s="60" t="s">
        <v>95</v>
      </c>
      <c r="K649" s="60">
        <v>0.70320000000000005</v>
      </c>
      <c r="L649" s="28"/>
      <c r="M649" s="60">
        <v>129.88999999999999</v>
      </c>
      <c r="N649" s="70">
        <v>43325</v>
      </c>
      <c r="O649" s="70">
        <v>43388</v>
      </c>
      <c r="P649" s="61"/>
      <c r="Q649" s="6"/>
      <c r="R649" s="6"/>
      <c r="S649" s="6"/>
    </row>
    <row r="650" spans="1:19" ht="12">
      <c r="B650" s="60"/>
      <c r="C650" s="58"/>
      <c r="D650" s="59"/>
      <c r="E650" s="59"/>
      <c r="F650" s="59"/>
      <c r="G650" s="60"/>
      <c r="H650" s="60"/>
      <c r="I650" s="60" t="s">
        <v>52</v>
      </c>
      <c r="J650" s="60" t="s">
        <v>94</v>
      </c>
      <c r="K650" s="60">
        <v>0.46679999999999999</v>
      </c>
      <c r="L650" s="28">
        <f>SUM(K649:K650)</f>
        <v>1.17</v>
      </c>
      <c r="M650" s="60">
        <v>75.599999999999994</v>
      </c>
      <c r="N650" s="70">
        <v>43325</v>
      </c>
      <c r="O650" s="70">
        <v>43388</v>
      </c>
      <c r="P650" s="61" t="s">
        <v>1153</v>
      </c>
      <c r="Q650" s="6"/>
      <c r="R650" s="6"/>
      <c r="S650" s="6"/>
    </row>
    <row r="651" spans="1:19" ht="12">
      <c r="A651" s="7">
        <v>268</v>
      </c>
      <c r="B651" s="60" t="s">
        <v>1091</v>
      </c>
      <c r="C651" s="58" t="s">
        <v>1144</v>
      </c>
      <c r="D651" s="59" t="s">
        <v>1090</v>
      </c>
      <c r="E651" s="59" t="s">
        <v>1089</v>
      </c>
      <c r="F651" s="59" t="s">
        <v>1162</v>
      </c>
      <c r="G651" s="60">
        <v>31010</v>
      </c>
      <c r="H651" s="60" t="s">
        <v>46</v>
      </c>
      <c r="I651" s="60" t="s">
        <v>52</v>
      </c>
      <c r="J651" s="60" t="s">
        <v>96</v>
      </c>
      <c r="K651" s="60">
        <v>2.6074000000000002</v>
      </c>
      <c r="L651" s="28"/>
      <c r="M651" s="60">
        <v>422.34000000000003</v>
      </c>
      <c r="N651" s="70">
        <v>43325</v>
      </c>
      <c r="O651" s="70">
        <v>43388</v>
      </c>
      <c r="P651" s="61"/>
      <c r="Q651" s="6"/>
      <c r="R651" s="6"/>
      <c r="S651" s="6"/>
    </row>
    <row r="652" spans="1:19" ht="12">
      <c r="B652" s="60"/>
      <c r="C652" s="58"/>
      <c r="D652" s="59"/>
      <c r="E652" s="59"/>
      <c r="F652" s="59"/>
      <c r="G652" s="60"/>
      <c r="H652" s="60"/>
      <c r="I652" s="60" t="s">
        <v>52</v>
      </c>
      <c r="J652" s="60" t="s">
        <v>95</v>
      </c>
      <c r="K652" s="60">
        <v>1.0402</v>
      </c>
      <c r="L652" s="28"/>
      <c r="M652" s="60">
        <v>224.66</v>
      </c>
      <c r="N652" s="70">
        <v>43325</v>
      </c>
      <c r="O652" s="70">
        <v>43388</v>
      </c>
      <c r="P652" s="61"/>
      <c r="Q652" s="6"/>
      <c r="R652" s="6"/>
      <c r="S652" s="6"/>
    </row>
    <row r="653" spans="1:19" ht="12">
      <c r="B653" s="60"/>
      <c r="C653" s="58"/>
      <c r="D653" s="59"/>
      <c r="E653" s="59"/>
      <c r="F653" s="59"/>
      <c r="G653" s="60"/>
      <c r="H653" s="60"/>
      <c r="I653" s="60" t="s">
        <v>52</v>
      </c>
      <c r="J653" s="60" t="s">
        <v>386</v>
      </c>
      <c r="K653" s="60">
        <v>2.181</v>
      </c>
      <c r="L653" s="28">
        <f>SUM(K651:K653)</f>
        <v>5.8285999999999998</v>
      </c>
      <c r="M653" s="60">
        <v>412.2</v>
      </c>
      <c r="N653" s="70">
        <v>43325</v>
      </c>
      <c r="O653" s="70">
        <v>43388</v>
      </c>
      <c r="P653" s="61" t="s">
        <v>1153</v>
      </c>
      <c r="Q653" s="6"/>
      <c r="R653" s="6"/>
      <c r="S653" s="6"/>
    </row>
    <row r="654" spans="1:19" ht="12">
      <c r="A654" s="7">
        <v>269</v>
      </c>
      <c r="B654" s="60" t="s">
        <v>1088</v>
      </c>
      <c r="C654" s="58" t="s">
        <v>1145</v>
      </c>
      <c r="D654" s="59" t="s">
        <v>1087</v>
      </c>
      <c r="E654" s="59" t="s">
        <v>1086</v>
      </c>
      <c r="F654" s="59" t="s">
        <v>103</v>
      </c>
      <c r="G654" s="60">
        <v>31015</v>
      </c>
      <c r="H654" s="60" t="s">
        <v>46</v>
      </c>
      <c r="I654" s="60" t="s">
        <v>52</v>
      </c>
      <c r="J654" s="60" t="s">
        <v>96</v>
      </c>
      <c r="K654" s="60">
        <v>2.48</v>
      </c>
      <c r="L654" s="28">
        <f>SUM(K654)</f>
        <v>2.48</v>
      </c>
      <c r="M654" s="60">
        <v>401.62</v>
      </c>
      <c r="N654" s="70">
        <v>43325</v>
      </c>
      <c r="O654" s="70">
        <v>43388</v>
      </c>
      <c r="P654" s="61" t="s">
        <v>1153</v>
      </c>
      <c r="Q654" s="6"/>
      <c r="R654" s="6"/>
      <c r="S654" s="6"/>
    </row>
    <row r="655" spans="1:19" ht="12">
      <c r="A655" s="7">
        <v>270</v>
      </c>
      <c r="B655" s="60" t="s">
        <v>1085</v>
      </c>
      <c r="C655" s="58" t="s">
        <v>1146</v>
      </c>
      <c r="D655" s="59" t="s">
        <v>1084</v>
      </c>
      <c r="E655" s="59" t="s">
        <v>1083</v>
      </c>
      <c r="F655" s="59" t="s">
        <v>1184</v>
      </c>
      <c r="G655" s="60">
        <v>31010</v>
      </c>
      <c r="H655" s="60" t="s">
        <v>46</v>
      </c>
      <c r="I655" s="60" t="s">
        <v>52</v>
      </c>
      <c r="J655" s="60" t="s">
        <v>95</v>
      </c>
      <c r="K655" s="60">
        <v>0.83320000000000005</v>
      </c>
      <c r="L655" s="28">
        <f t="shared" ref="L655:L660" si="0">K655</f>
        <v>0.83320000000000005</v>
      </c>
      <c r="M655" s="60">
        <v>179.96</v>
      </c>
      <c r="N655" s="70">
        <v>43325</v>
      </c>
      <c r="O655" s="70">
        <v>43388</v>
      </c>
      <c r="P655" s="61" t="s">
        <v>1153</v>
      </c>
      <c r="Q655" s="6"/>
      <c r="R655" s="6"/>
      <c r="S655" s="6"/>
    </row>
    <row r="656" spans="1:19" ht="12">
      <c r="A656" s="7">
        <v>271</v>
      </c>
      <c r="B656" s="60" t="s">
        <v>1082</v>
      </c>
      <c r="C656" s="58" t="s">
        <v>1147</v>
      </c>
      <c r="D656" s="59" t="s">
        <v>1081</v>
      </c>
      <c r="E656" s="59" t="s">
        <v>1080</v>
      </c>
      <c r="F656" s="59" t="s">
        <v>1167</v>
      </c>
      <c r="G656" s="60">
        <v>31015</v>
      </c>
      <c r="H656" s="60" t="s">
        <v>46</v>
      </c>
      <c r="I656" s="60" t="s">
        <v>52</v>
      </c>
      <c r="J656" s="60" t="s">
        <v>96</v>
      </c>
      <c r="K656" s="60">
        <v>1.5879000000000001</v>
      </c>
      <c r="L656" s="28">
        <f t="shared" si="0"/>
        <v>1.5879000000000001</v>
      </c>
      <c r="M656" s="60">
        <v>257.14999999999998</v>
      </c>
      <c r="N656" s="70">
        <v>43325</v>
      </c>
      <c r="O656" s="70">
        <v>43388</v>
      </c>
      <c r="P656" s="61" t="s">
        <v>1153</v>
      </c>
      <c r="Q656" s="6"/>
      <c r="R656" s="6"/>
      <c r="S656" s="6"/>
    </row>
    <row r="657" spans="1:19" ht="12">
      <c r="A657" s="7">
        <v>272</v>
      </c>
      <c r="B657" s="60" t="s">
        <v>1079</v>
      </c>
      <c r="C657" s="58" t="s">
        <v>1148</v>
      </c>
      <c r="D657" s="59" t="s">
        <v>1078</v>
      </c>
      <c r="E657" s="59" t="s">
        <v>1077</v>
      </c>
      <c r="F657" s="59" t="s">
        <v>103</v>
      </c>
      <c r="G657" s="60">
        <v>31015</v>
      </c>
      <c r="H657" s="60" t="s">
        <v>46</v>
      </c>
      <c r="I657" s="60" t="s">
        <v>52</v>
      </c>
      <c r="J657" s="60" t="s">
        <v>96</v>
      </c>
      <c r="K657" s="60">
        <v>0.76700000000000002</v>
      </c>
      <c r="L657" s="28">
        <f t="shared" si="0"/>
        <v>0.76700000000000002</v>
      </c>
      <c r="M657" s="60">
        <v>124.24</v>
      </c>
      <c r="N657" s="70">
        <v>43325</v>
      </c>
      <c r="O657" s="70">
        <v>43388</v>
      </c>
      <c r="P657" s="61" t="s">
        <v>1153</v>
      </c>
      <c r="Q657" s="6"/>
      <c r="R657" s="6"/>
      <c r="S657" s="6"/>
    </row>
    <row r="658" spans="1:19" ht="22.8">
      <c r="A658" s="7">
        <v>273</v>
      </c>
      <c r="B658" s="60" t="s">
        <v>1076</v>
      </c>
      <c r="C658" s="58" t="s">
        <v>1149</v>
      </c>
      <c r="D658" s="59" t="s">
        <v>1075</v>
      </c>
      <c r="E658" s="59" t="s">
        <v>1074</v>
      </c>
      <c r="F658" s="59" t="s">
        <v>102</v>
      </c>
      <c r="G658" s="60">
        <v>31020</v>
      </c>
      <c r="H658" s="60" t="s">
        <v>46</v>
      </c>
      <c r="I658" s="60" t="s">
        <v>52</v>
      </c>
      <c r="J658" s="60" t="s">
        <v>96</v>
      </c>
      <c r="K658" s="60">
        <v>1.76</v>
      </c>
      <c r="L658" s="28">
        <f t="shared" si="0"/>
        <v>1.76</v>
      </c>
      <c r="M658" s="60">
        <v>284.99</v>
      </c>
      <c r="N658" s="70">
        <v>43325</v>
      </c>
      <c r="O658" s="70">
        <v>43388</v>
      </c>
      <c r="P658" s="61" t="s">
        <v>1153</v>
      </c>
      <c r="Q658" s="6"/>
      <c r="R658" s="6"/>
      <c r="S658" s="6"/>
    </row>
    <row r="659" spans="1:19" ht="12">
      <c r="A659" s="7">
        <v>274</v>
      </c>
      <c r="B659" s="60" t="s">
        <v>1073</v>
      </c>
      <c r="C659" s="58" t="s">
        <v>1150</v>
      </c>
      <c r="D659" s="59" t="s">
        <v>1072</v>
      </c>
      <c r="E659" s="59" t="s">
        <v>1071</v>
      </c>
      <c r="F659" s="59" t="s">
        <v>1166</v>
      </c>
      <c r="G659" s="60">
        <v>31058</v>
      </c>
      <c r="H659" s="60" t="s">
        <v>46</v>
      </c>
      <c r="I659" s="60" t="s">
        <v>52</v>
      </c>
      <c r="J659" s="60" t="s">
        <v>96</v>
      </c>
      <c r="K659" s="60">
        <v>0.88080000000000003</v>
      </c>
      <c r="L659" s="28">
        <f t="shared" si="0"/>
        <v>0.88080000000000003</v>
      </c>
      <c r="M659" s="60">
        <v>142.65</v>
      </c>
      <c r="N659" s="70">
        <v>43325</v>
      </c>
      <c r="O659" s="70">
        <v>43388</v>
      </c>
      <c r="P659" s="61" t="s">
        <v>1153</v>
      </c>
      <c r="Q659" s="6"/>
      <c r="R659" s="6"/>
      <c r="S659" s="6"/>
    </row>
    <row r="660" spans="1:19" ht="22.8">
      <c r="A660" s="7">
        <v>275</v>
      </c>
      <c r="B660" s="60" t="s">
        <v>1070</v>
      </c>
      <c r="C660" s="58" t="s">
        <v>1151</v>
      </c>
      <c r="D660" s="59" t="s">
        <v>1069</v>
      </c>
      <c r="E660" s="59" t="s">
        <v>1068</v>
      </c>
      <c r="F660" s="59" t="s">
        <v>102</v>
      </c>
      <c r="G660" s="60">
        <v>31020</v>
      </c>
      <c r="H660" s="60" t="s">
        <v>46</v>
      </c>
      <c r="I660" s="60" t="s">
        <v>52</v>
      </c>
      <c r="J660" s="60" t="s">
        <v>96</v>
      </c>
      <c r="K660" s="60">
        <v>0.99639999999999995</v>
      </c>
      <c r="L660" s="28">
        <f t="shared" si="0"/>
        <v>0.99639999999999995</v>
      </c>
      <c r="M660" s="60">
        <v>161.29</v>
      </c>
      <c r="N660" s="70">
        <v>43325</v>
      </c>
      <c r="O660" s="70">
        <v>43388</v>
      </c>
      <c r="P660" s="61" t="s">
        <v>1153</v>
      </c>
      <c r="Q660" s="6"/>
      <c r="R660" s="6"/>
      <c r="S660" s="6"/>
    </row>
    <row r="661" spans="1:19" ht="12">
      <c r="A661" s="7">
        <v>276</v>
      </c>
      <c r="B661" s="60" t="s">
        <v>1067</v>
      </c>
      <c r="C661" s="58" t="s">
        <v>1152</v>
      </c>
      <c r="D661" s="59" t="s">
        <v>1066</v>
      </c>
      <c r="E661" s="59" t="s">
        <v>1065</v>
      </c>
      <c r="F661" s="59" t="s">
        <v>1165</v>
      </c>
      <c r="G661" s="60">
        <v>31020</v>
      </c>
      <c r="H661" s="60" t="s">
        <v>46</v>
      </c>
      <c r="I661" s="60" t="s">
        <v>52</v>
      </c>
      <c r="J661" s="60" t="s">
        <v>97</v>
      </c>
      <c r="K661" s="60">
        <v>0.23180000000000001</v>
      </c>
      <c r="L661" s="28"/>
      <c r="M661" s="60">
        <v>57.95</v>
      </c>
      <c r="N661" s="70">
        <v>43325</v>
      </c>
      <c r="O661" s="70">
        <v>43388</v>
      </c>
      <c r="P661" s="61"/>
      <c r="Q661" s="6"/>
      <c r="R661" s="6"/>
      <c r="S661" s="6"/>
    </row>
    <row r="662" spans="1:19" ht="12">
      <c r="B662" s="60"/>
      <c r="C662" s="58"/>
      <c r="D662" s="59"/>
      <c r="E662" s="59"/>
      <c r="F662" s="59"/>
      <c r="G662" s="60"/>
      <c r="H662" s="60"/>
      <c r="I662" s="60" t="s">
        <v>52</v>
      </c>
      <c r="J662" s="60" t="s">
        <v>96</v>
      </c>
      <c r="K662" s="60">
        <v>0.56999999999999995</v>
      </c>
      <c r="L662" s="28"/>
      <c r="M662" s="60">
        <v>92.27</v>
      </c>
      <c r="N662" s="70">
        <v>43325</v>
      </c>
      <c r="O662" s="70">
        <v>43388</v>
      </c>
      <c r="P662" s="61"/>
      <c r="Q662" s="6"/>
      <c r="R662" s="6"/>
      <c r="S662" s="6"/>
    </row>
    <row r="663" spans="1:19" ht="12">
      <c r="B663" s="60"/>
      <c r="C663" s="60"/>
      <c r="D663" s="60"/>
      <c r="E663" s="60"/>
      <c r="F663" s="59"/>
      <c r="G663" s="60"/>
      <c r="H663" s="60"/>
      <c r="I663" s="60" t="s">
        <v>52</v>
      </c>
      <c r="J663" s="60" t="s">
        <v>95</v>
      </c>
      <c r="K663" s="60">
        <v>0.60499999999999998</v>
      </c>
      <c r="L663" s="28">
        <f>SUM(K661:K663)</f>
        <v>1.4068000000000001</v>
      </c>
      <c r="M663" s="60">
        <v>130.65</v>
      </c>
      <c r="N663" s="70">
        <v>43325</v>
      </c>
      <c r="O663" s="70">
        <v>43388</v>
      </c>
      <c r="P663" s="61" t="s">
        <v>1153</v>
      </c>
      <c r="Q663" s="6"/>
      <c r="R663" s="6"/>
      <c r="S663" s="6"/>
    </row>
    <row r="664" spans="1:19" ht="12">
      <c r="A664" s="4"/>
      <c r="B664" s="3"/>
      <c r="C664" s="3"/>
      <c r="D664" s="4"/>
      <c r="E664" s="4"/>
      <c r="F664" s="5"/>
      <c r="G664" s="4"/>
      <c r="H664" s="4"/>
      <c r="I664" s="4"/>
      <c r="J664" s="4"/>
      <c r="K664" s="72"/>
      <c r="L664" s="72"/>
      <c r="M664" s="73"/>
      <c r="N664" s="20"/>
      <c r="O664" s="4"/>
      <c r="P664" s="4"/>
      <c r="Q664" s="6"/>
      <c r="R664" s="6"/>
      <c r="S664" s="6"/>
    </row>
    <row r="665" spans="1:19" ht="12">
      <c r="A665" s="4"/>
      <c r="B665" s="3"/>
      <c r="C665" s="3"/>
      <c r="D665" s="4"/>
      <c r="E665" s="4"/>
      <c r="F665" s="5"/>
      <c r="G665" s="4"/>
      <c r="H665" s="4"/>
      <c r="I665" s="4"/>
      <c r="J665" s="4"/>
      <c r="K665" s="1"/>
      <c r="L665" s="1"/>
      <c r="M665" s="4"/>
      <c r="N665" s="20"/>
      <c r="O665" s="4"/>
      <c r="P665" s="4"/>
      <c r="Q665" s="6"/>
      <c r="R665" s="6"/>
      <c r="S665" s="6"/>
    </row>
    <row r="666" spans="1:19" ht="12">
      <c r="A666" s="9" t="s">
        <v>16</v>
      </c>
      <c r="B666" s="3"/>
      <c r="C666" s="3"/>
      <c r="D666" s="4"/>
      <c r="E666" s="4"/>
      <c r="F666" s="5"/>
      <c r="G666" s="4"/>
      <c r="H666" s="4"/>
      <c r="I666" s="4"/>
      <c r="J666" s="4"/>
      <c r="K666" s="1"/>
      <c r="L666" s="1"/>
      <c r="M666" s="4"/>
      <c r="N666" s="20"/>
      <c r="O666" s="4"/>
      <c r="P666" s="4"/>
      <c r="Q666" s="6"/>
      <c r="R666" s="6"/>
      <c r="S666" s="6"/>
    </row>
    <row r="667" spans="1:19" ht="12">
      <c r="A667" s="4"/>
      <c r="B667" s="3"/>
      <c r="C667" s="3"/>
      <c r="D667" s="4"/>
      <c r="E667" s="4"/>
      <c r="F667" s="5"/>
      <c r="G667" s="4"/>
      <c r="H667" s="4"/>
      <c r="I667" s="4"/>
      <c r="J667" s="4"/>
      <c r="K667" s="62"/>
      <c r="L667" s="62"/>
      <c r="M667" s="1"/>
      <c r="N667" s="1"/>
      <c r="O667" s="20"/>
      <c r="P667" s="4"/>
      <c r="Q667" s="6"/>
      <c r="R667" s="6"/>
      <c r="S667" s="6"/>
    </row>
    <row r="668" spans="1:19" ht="48">
      <c r="A668" s="26" t="s">
        <v>40</v>
      </c>
      <c r="B668" s="24" t="s">
        <v>9</v>
      </c>
      <c r="C668" s="34" t="s">
        <v>25</v>
      </c>
      <c r="D668" s="27" t="s">
        <v>26</v>
      </c>
      <c r="E668" s="26" t="s">
        <v>2</v>
      </c>
      <c r="F668" s="26" t="s">
        <v>36</v>
      </c>
      <c r="G668" s="26" t="s">
        <v>5</v>
      </c>
      <c r="H668" s="27" t="s">
        <v>6</v>
      </c>
      <c r="I668" s="27" t="s">
        <v>7</v>
      </c>
      <c r="J668" s="27" t="s">
        <v>27</v>
      </c>
      <c r="K668" s="26" t="s">
        <v>37</v>
      </c>
      <c r="L668" s="35" t="s">
        <v>38</v>
      </c>
      <c r="M668" s="26" t="s">
        <v>28</v>
      </c>
      <c r="N668" s="36"/>
      <c r="O668" s="1"/>
      <c r="P668" s="4"/>
      <c r="Q668" s="6"/>
      <c r="R668" s="6"/>
      <c r="S668" s="6"/>
    </row>
    <row r="669" spans="1:19" ht="12">
      <c r="A669" s="31"/>
      <c r="B669" s="30"/>
      <c r="C669" s="30"/>
      <c r="D669" s="30"/>
      <c r="E669" s="31"/>
      <c r="F669" s="32"/>
      <c r="G669" s="31"/>
      <c r="H669" s="31"/>
      <c r="I669" s="31"/>
      <c r="J669" s="31"/>
      <c r="K669" s="63"/>
      <c r="L669" s="63"/>
      <c r="M669" s="31"/>
      <c r="N669" s="1"/>
      <c r="O669" s="1"/>
      <c r="P669" s="4"/>
      <c r="Q669" s="6"/>
      <c r="R669" s="6"/>
      <c r="S669" s="6"/>
    </row>
    <row r="670" spans="1:19" ht="12">
      <c r="A670" s="31"/>
      <c r="B670" s="30"/>
      <c r="C670" s="30"/>
      <c r="D670" s="31"/>
      <c r="E670" s="31"/>
      <c r="F670" s="32"/>
      <c r="G670" s="31"/>
      <c r="H670" s="31"/>
      <c r="I670" s="31"/>
      <c r="J670" s="31"/>
      <c r="K670" s="31"/>
      <c r="L670" s="31"/>
      <c r="M670" s="31"/>
      <c r="N670" s="1"/>
      <c r="O670" s="1"/>
      <c r="P670" s="4"/>
      <c r="Q670" s="6"/>
      <c r="R670" s="6"/>
      <c r="S670" s="6"/>
    </row>
    <row r="671" spans="1:19" ht="12">
      <c r="A671" s="31"/>
      <c r="B671" s="30"/>
      <c r="C671" s="30"/>
      <c r="D671" s="31"/>
      <c r="E671" s="31"/>
      <c r="F671" s="32"/>
      <c r="G671" s="31"/>
      <c r="H671" s="31"/>
      <c r="I671" s="31"/>
      <c r="J671" s="31"/>
      <c r="K671" s="31"/>
      <c r="L671" s="31"/>
      <c r="M671" s="31"/>
      <c r="N671" s="1"/>
      <c r="O671" s="1"/>
      <c r="P671" s="4"/>
      <c r="Q671" s="6"/>
      <c r="R671" s="6"/>
      <c r="S671" s="6"/>
    </row>
    <row r="672" spans="1:19" ht="12">
      <c r="A672" s="31"/>
      <c r="B672" s="30"/>
      <c r="C672" s="30"/>
      <c r="D672" s="31"/>
      <c r="E672" s="31"/>
      <c r="F672" s="32"/>
      <c r="G672" s="31"/>
      <c r="H672" s="31"/>
      <c r="I672" s="31"/>
      <c r="J672" s="31"/>
      <c r="K672" s="31"/>
      <c r="L672" s="31"/>
      <c r="M672" s="31"/>
      <c r="N672" s="1"/>
      <c r="O672" s="1"/>
      <c r="P672" s="4"/>
      <c r="Q672" s="6"/>
      <c r="R672" s="6"/>
      <c r="S672" s="6"/>
    </row>
    <row r="673" spans="1:19" ht="12">
      <c r="A673" s="31"/>
      <c r="B673" s="30"/>
      <c r="C673" s="30"/>
      <c r="D673" s="31"/>
      <c r="E673" s="31"/>
      <c r="F673" s="32"/>
      <c r="G673" s="31"/>
      <c r="H673" s="31"/>
      <c r="I673" s="31"/>
      <c r="J673" s="31"/>
      <c r="K673" s="31"/>
      <c r="L673" s="31"/>
      <c r="M673" s="31"/>
      <c r="N673" s="1"/>
      <c r="O673" s="1"/>
      <c r="P673" s="4"/>
      <c r="Q673" s="6"/>
      <c r="R673" s="6"/>
      <c r="S673" s="6"/>
    </row>
    <row r="674" spans="1:19" ht="12">
      <c r="A674" s="31"/>
      <c r="B674" s="30"/>
      <c r="C674" s="30"/>
      <c r="D674" s="31"/>
      <c r="E674" s="31"/>
      <c r="F674" s="32"/>
      <c r="G674" s="31"/>
      <c r="H674" s="31"/>
      <c r="I674" s="31"/>
      <c r="J674" s="31"/>
      <c r="K674" s="31"/>
      <c r="L674" s="31"/>
      <c r="M674" s="31"/>
      <c r="N674" s="1"/>
      <c r="O674" s="1"/>
      <c r="P674" s="4"/>
      <c r="Q674" s="6"/>
      <c r="R674" s="6"/>
      <c r="S674" s="6"/>
    </row>
    <row r="675" spans="1:19" ht="12">
      <c r="A675" s="31"/>
      <c r="B675" s="30"/>
      <c r="C675" s="30"/>
      <c r="D675" s="31"/>
      <c r="E675" s="31"/>
      <c r="F675" s="32"/>
      <c r="G675" s="31"/>
      <c r="H675" s="31"/>
      <c r="I675" s="31"/>
      <c r="J675" s="31"/>
      <c r="K675" s="31"/>
      <c r="L675" s="31"/>
      <c r="M675" s="31"/>
      <c r="N675" s="1"/>
      <c r="O675" s="1"/>
      <c r="P675" s="4"/>
      <c r="Q675" s="6"/>
      <c r="R675" s="6"/>
      <c r="S675" s="6"/>
    </row>
    <row r="676" spans="1:19" ht="12">
      <c r="A676" s="31"/>
      <c r="B676" s="30"/>
      <c r="C676" s="30"/>
      <c r="D676" s="31"/>
      <c r="E676" s="31"/>
      <c r="F676" s="32"/>
      <c r="G676" s="31"/>
      <c r="H676" s="31"/>
      <c r="I676" s="31"/>
      <c r="J676" s="31"/>
      <c r="K676" s="31"/>
      <c r="L676" s="31"/>
      <c r="M676" s="31"/>
      <c r="N676" s="1"/>
      <c r="O676" s="1"/>
      <c r="P676" s="4"/>
      <c r="Q676" s="6"/>
      <c r="R676" s="6"/>
      <c r="S676" s="6"/>
    </row>
    <row r="677" spans="1:19" ht="12">
      <c r="A677" s="31"/>
      <c r="B677" s="30"/>
      <c r="C677" s="30"/>
      <c r="D677" s="31"/>
      <c r="E677" s="31"/>
      <c r="F677" s="32"/>
      <c r="G677" s="31"/>
      <c r="H677" s="31"/>
      <c r="I677" s="31"/>
      <c r="J677" s="31"/>
      <c r="K677" s="31"/>
      <c r="L677" s="31"/>
      <c r="M677" s="31"/>
      <c r="N677" s="1"/>
      <c r="O677" s="1"/>
      <c r="P677" s="4"/>
      <c r="Q677" s="6"/>
      <c r="R677" s="6"/>
      <c r="S677" s="6"/>
    </row>
    <row r="678" spans="1:19" ht="12">
      <c r="A678" s="31"/>
      <c r="B678" s="30"/>
      <c r="C678" s="30"/>
      <c r="D678" s="31"/>
      <c r="E678" s="31"/>
      <c r="F678" s="64"/>
      <c r="G678" s="31"/>
      <c r="H678" s="31"/>
      <c r="I678" s="31"/>
      <c r="J678" s="31"/>
      <c r="K678" s="31"/>
      <c r="L678" s="31"/>
      <c r="M678" s="31"/>
      <c r="N678" s="1"/>
      <c r="O678" s="1"/>
      <c r="P678" s="4"/>
      <c r="Q678" s="6"/>
      <c r="R678" s="6"/>
      <c r="S678" s="6"/>
    </row>
    <row r="679" spans="1:19" ht="12">
      <c r="A679" s="1"/>
      <c r="B679" s="8"/>
      <c r="C679" s="8"/>
      <c r="D679" s="1"/>
      <c r="E679" s="1"/>
      <c r="F679" s="13"/>
      <c r="G679" s="1"/>
      <c r="H679" s="1"/>
      <c r="I679" s="1"/>
      <c r="J679" s="1"/>
      <c r="K679" s="1"/>
      <c r="L679" s="1"/>
      <c r="M679" s="1"/>
      <c r="N679" s="18"/>
      <c r="O679" s="1"/>
      <c r="P679" s="4"/>
      <c r="Q679" s="6"/>
      <c r="R679" s="6"/>
      <c r="S679" s="6"/>
    </row>
    <row r="680" spans="1:19" ht="12">
      <c r="A680" s="65"/>
      <c r="B680" s="8"/>
      <c r="C680" s="8"/>
      <c r="D680" s="1"/>
      <c r="E680" s="1"/>
      <c r="F680" s="13"/>
      <c r="G680" s="1"/>
      <c r="H680" s="1"/>
      <c r="I680" s="1"/>
      <c r="J680" s="1"/>
      <c r="K680" s="1"/>
      <c r="L680" s="1"/>
      <c r="M680" s="1"/>
      <c r="N680" s="18"/>
      <c r="O680" s="1"/>
      <c r="P680" s="4"/>
      <c r="Q680" s="6"/>
      <c r="R680" s="6"/>
      <c r="S680" s="6"/>
    </row>
    <row r="681" spans="1:19" ht="12">
      <c r="A681" s="4"/>
      <c r="B681" s="3"/>
      <c r="C681" s="3"/>
      <c r="D681" s="4"/>
      <c r="E681" s="4"/>
      <c r="F681" s="5"/>
      <c r="G681" s="4"/>
      <c r="H681" s="4"/>
      <c r="I681" s="4"/>
      <c r="J681" s="4"/>
      <c r="K681" s="4"/>
      <c r="L681" s="4"/>
      <c r="M681" s="4"/>
      <c r="N681" s="20"/>
      <c r="O681" s="4"/>
      <c r="P681" s="4"/>
      <c r="Q681" s="6"/>
      <c r="R681" s="6"/>
      <c r="S681" s="6"/>
    </row>
    <row r="682" spans="1:19" ht="12">
      <c r="A682" s="37" t="s">
        <v>14</v>
      </c>
      <c r="B682" s="38"/>
      <c r="C682" s="38"/>
      <c r="D682" s="39" t="s">
        <v>15</v>
      </c>
      <c r="E682" s="39"/>
      <c r="F682" s="40"/>
      <c r="G682" s="41"/>
      <c r="H682" s="41"/>
      <c r="I682" s="41"/>
      <c r="J682" s="41"/>
      <c r="K682" s="42"/>
      <c r="L682" s="1"/>
      <c r="M682" s="4"/>
      <c r="N682" s="20"/>
      <c r="O682" s="4"/>
      <c r="P682" s="4"/>
      <c r="Q682" s="6"/>
      <c r="R682" s="6"/>
      <c r="S682" s="6"/>
    </row>
    <row r="683" spans="1:19" ht="12">
      <c r="A683" s="76" t="s">
        <v>1190</v>
      </c>
      <c r="B683" s="2"/>
      <c r="C683" s="2"/>
      <c r="D683" s="9"/>
      <c r="E683" s="9"/>
      <c r="F683" s="13"/>
      <c r="G683" s="1"/>
      <c r="H683" s="1"/>
      <c r="I683" s="1"/>
      <c r="J683" s="1"/>
      <c r="K683" s="44"/>
      <c r="L683" s="1"/>
      <c r="M683" s="4"/>
      <c r="N683" s="20"/>
      <c r="O683" s="4"/>
      <c r="P683" s="4"/>
      <c r="Q683" s="6"/>
      <c r="R683" s="6"/>
      <c r="S683" s="6"/>
    </row>
    <row r="684" spans="1:19" ht="12">
      <c r="A684" s="45"/>
      <c r="B684" s="46"/>
      <c r="C684" s="46"/>
      <c r="D684" s="47"/>
      <c r="E684" s="47"/>
      <c r="F684" s="48"/>
      <c r="G684" s="47"/>
      <c r="H684" s="47"/>
      <c r="I684" s="47"/>
      <c r="J684" s="47"/>
      <c r="K684" s="49"/>
      <c r="L684" s="1"/>
      <c r="M684" s="4"/>
      <c r="N684" s="20"/>
      <c r="O684" s="4"/>
      <c r="P684" s="4"/>
      <c r="Q684" s="6"/>
      <c r="R684" s="6"/>
      <c r="S684" s="6"/>
    </row>
    <row r="685" spans="1:19" ht="12">
      <c r="A685" s="4"/>
      <c r="B685" s="3"/>
      <c r="C685" s="3"/>
      <c r="D685" s="4"/>
      <c r="E685" s="4"/>
      <c r="F685" s="5"/>
      <c r="G685" s="4"/>
      <c r="H685" s="4"/>
      <c r="I685" s="4"/>
      <c r="J685" s="4"/>
      <c r="K685" s="4"/>
      <c r="L685" s="4"/>
      <c r="M685" s="4"/>
      <c r="N685" s="20"/>
      <c r="O685" s="4"/>
      <c r="P685" s="4"/>
      <c r="Q685" s="6"/>
      <c r="R685" s="6"/>
      <c r="S685" s="6"/>
    </row>
    <row r="686" spans="1:19" ht="12">
      <c r="A686" s="4"/>
      <c r="B686" s="3"/>
      <c r="C686" s="3"/>
      <c r="D686" s="4"/>
      <c r="E686" s="4"/>
      <c r="F686" s="5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6"/>
      <c r="R686" s="6"/>
      <c r="S686" s="6"/>
    </row>
    <row r="687" spans="1:19">
      <c r="A687" s="6"/>
      <c r="B687" s="66"/>
      <c r="C687" s="66"/>
      <c r="D687" s="6"/>
      <c r="E687" s="6"/>
      <c r="F687" s="67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>
      <c r="A688" s="6"/>
      <c r="B688" s="66"/>
      <c r="C688" s="66"/>
      <c r="D688" s="6"/>
      <c r="E688" s="6"/>
      <c r="F688" s="67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>
      <c r="A689" s="6"/>
      <c r="B689" s="66"/>
      <c r="C689" s="66"/>
      <c r="D689" s="6"/>
      <c r="E689" s="6"/>
      <c r="F689" s="67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>
      <c r="A690" s="6"/>
      <c r="B690" s="66"/>
      <c r="C690" s="66"/>
      <c r="D690" s="6"/>
      <c r="E690" s="6"/>
      <c r="F690" s="6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>
      <c r="A691" s="6"/>
      <c r="B691" s="66"/>
      <c r="C691" s="66"/>
      <c r="D691" s="6"/>
      <c r="E691" s="6"/>
      <c r="F691" s="67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>
      <c r="A692" s="6"/>
      <c r="B692" s="66"/>
      <c r="C692" s="66"/>
      <c r="D692" s="6"/>
      <c r="E692" s="6"/>
      <c r="F692" s="67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>
      <c r="A693" s="6"/>
      <c r="B693" s="66"/>
      <c r="C693" s="66"/>
      <c r="D693" s="6"/>
      <c r="E693" s="6"/>
      <c r="F693" s="67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>
      <c r="A694" s="6"/>
      <c r="B694" s="66"/>
      <c r="C694" s="66"/>
      <c r="D694" s="6"/>
      <c r="E694" s="6"/>
      <c r="F694" s="67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>
      <c r="A695" s="6"/>
      <c r="B695" s="66"/>
      <c r="C695" s="66"/>
      <c r="D695" s="6"/>
      <c r="E695" s="6"/>
      <c r="F695" s="67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>
      <c r="A696" s="6"/>
      <c r="B696" s="66"/>
      <c r="C696" s="66"/>
      <c r="D696" s="6"/>
      <c r="E696" s="6"/>
      <c r="F696" s="67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>
      <c r="A697" s="6"/>
      <c r="B697" s="66"/>
      <c r="C697" s="66"/>
      <c r="D697" s="6"/>
      <c r="E697" s="6"/>
      <c r="F697" s="67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>
      <c r="A698" s="6"/>
      <c r="B698" s="66"/>
      <c r="C698" s="66"/>
      <c r="D698" s="6"/>
      <c r="E698" s="6"/>
      <c r="F698" s="67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</sheetData>
  <autoFilter ref="A61:T664"/>
  <mergeCells count="2">
    <mergeCell ref="K15:L15"/>
    <mergeCell ref="K60:L60"/>
  </mergeCells>
  <phoneticPr fontId="0" type="noConversion"/>
  <pageMargins left="0" right="0" top="0.19685039370078741" bottom="0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ME</dc:creator>
  <cp:lastModifiedBy>Serenella</cp:lastModifiedBy>
  <cp:lastPrinted>2018-08-14T06:30:01Z</cp:lastPrinted>
  <dcterms:created xsi:type="dcterms:W3CDTF">2002-03-30T10:36:48Z</dcterms:created>
  <dcterms:modified xsi:type="dcterms:W3CDTF">2018-08-14T06:40:37Z</dcterms:modified>
</cp:coreProperties>
</file>