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bilancio\"/>
    </mc:Choice>
  </mc:AlternateContent>
  <bookViews>
    <workbookView xWindow="0" yWindow="0" windowWidth="23040" windowHeight="9408"/>
  </bookViews>
  <sheets>
    <sheet name="Sede" sheetId="5" r:id="rId1"/>
    <sheet name="PORDENONE" sheetId="4" r:id="rId2"/>
    <sheet name="MANIAGO" sheetId="3" r:id="rId3"/>
    <sheet name="TOLMEZZO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5" l="1"/>
  <c r="H35" i="1"/>
  <c r="H32" i="3"/>
  <c r="H34" i="4"/>
  <c r="E13" i="5"/>
  <c r="H13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E5" i="5"/>
  <c r="H5" i="5" s="1"/>
  <c r="E24" i="1"/>
  <c r="E12" i="1"/>
  <c r="H12" i="1" s="1"/>
  <c r="E18" i="1"/>
  <c r="H18" i="1" s="1"/>
  <c r="E11" i="1"/>
  <c r="H11" i="1" s="1"/>
  <c r="E33" i="1"/>
  <c r="E32" i="1"/>
  <c r="H32" i="1" s="1"/>
  <c r="E31" i="1"/>
  <c r="H31" i="1" s="1"/>
  <c r="E30" i="1"/>
  <c r="E29" i="1"/>
  <c r="E28" i="1"/>
  <c r="H28" i="1" s="1"/>
  <c r="E27" i="1"/>
  <c r="H27" i="1" s="1"/>
  <c r="E26" i="1"/>
  <c r="H26" i="1" s="1"/>
  <c r="E25" i="1"/>
  <c r="E23" i="1"/>
  <c r="H23" i="1" s="1"/>
  <c r="E22" i="1"/>
  <c r="H22" i="1" s="1"/>
  <c r="E21" i="1"/>
  <c r="H21" i="1" s="1"/>
  <c r="E20" i="1"/>
  <c r="E19" i="1"/>
  <c r="H19" i="1" s="1"/>
  <c r="E17" i="1"/>
  <c r="H17" i="1" s="1"/>
  <c r="E16" i="1"/>
  <c r="H16" i="1" s="1"/>
  <c r="E15" i="1"/>
  <c r="E14" i="1"/>
  <c r="H14" i="1" s="1"/>
  <c r="E13" i="1"/>
  <c r="H13" i="1" s="1"/>
  <c r="E10" i="1"/>
  <c r="E9" i="1"/>
  <c r="H9" i="1" s="1"/>
  <c r="E8" i="1"/>
  <c r="H8" i="1" s="1"/>
  <c r="E7" i="1"/>
  <c r="H7" i="1" s="1"/>
  <c r="E6" i="1"/>
  <c r="H6" i="1" s="1"/>
  <c r="E5" i="1"/>
  <c r="H5" i="1" s="1"/>
  <c r="H33" i="1"/>
  <c r="H30" i="1"/>
  <c r="H29" i="1"/>
  <c r="H20" i="1"/>
  <c r="H10" i="1"/>
  <c r="H25" i="1"/>
  <c r="H24" i="1"/>
  <c r="H15" i="1"/>
  <c r="E24" i="4"/>
  <c r="H24" i="4" s="1"/>
  <c r="E22" i="3"/>
  <c r="H22" i="3" s="1"/>
  <c r="E16" i="3"/>
  <c r="H16" i="3" s="1"/>
  <c r="E11" i="3"/>
  <c r="H11" i="3" s="1"/>
  <c r="E10" i="3"/>
  <c r="H10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1" i="3"/>
  <c r="H21" i="3" s="1"/>
  <c r="E20" i="3"/>
  <c r="H20" i="3" s="1"/>
  <c r="E19" i="3"/>
  <c r="H19" i="3" s="1"/>
  <c r="E18" i="3"/>
  <c r="H18" i="3" s="1"/>
  <c r="E17" i="3"/>
  <c r="H17" i="3" s="1"/>
  <c r="E14" i="3"/>
  <c r="H14" i="3" s="1"/>
  <c r="E13" i="3"/>
  <c r="H13" i="3" s="1"/>
  <c r="E12" i="3"/>
  <c r="H12" i="3" s="1"/>
  <c r="E9" i="3"/>
  <c r="H9" i="3" s="1"/>
  <c r="E8" i="3"/>
  <c r="H8" i="3" s="1"/>
  <c r="E7" i="3"/>
  <c r="H7" i="3" s="1"/>
  <c r="E6" i="3"/>
  <c r="H6" i="3" s="1"/>
  <c r="E5" i="3"/>
  <c r="H5" i="3" s="1"/>
  <c r="E17" i="4"/>
  <c r="H17" i="4" s="1"/>
  <c r="E12" i="4"/>
  <c r="H12" i="4" s="1"/>
  <c r="E11" i="4"/>
  <c r="H11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6" i="4"/>
  <c r="H16" i="4" s="1"/>
  <c r="E15" i="4"/>
  <c r="H15" i="4" s="1"/>
  <c r="E14" i="4"/>
  <c r="H14" i="4" s="1"/>
  <c r="E13" i="4"/>
  <c r="H13" i="4" s="1"/>
  <c r="E10" i="4"/>
  <c r="H10" i="4" s="1"/>
  <c r="E9" i="4"/>
  <c r="H9" i="4" s="1"/>
  <c r="E8" i="4"/>
  <c r="H8" i="4" s="1"/>
  <c r="E7" i="4"/>
  <c r="H7" i="4" s="1"/>
  <c r="E6" i="4"/>
  <c r="H6" i="4" s="1"/>
  <c r="E5" i="4"/>
  <c r="H5" i="4" s="1"/>
  <c r="D15" i="3" l="1"/>
  <c r="E15" i="3" s="1"/>
  <c r="H15" i="3" s="1"/>
</calcChain>
</file>

<file path=xl/sharedStrings.xml><?xml version="1.0" encoding="utf-8"?>
<sst xmlns="http://schemas.openxmlformats.org/spreadsheetml/2006/main" count="252" uniqueCount="42">
  <si>
    <t>MERLOT DOC FRIULI GRAVE</t>
  </si>
  <si>
    <t>CABERNET SAUV. DOC FRIULI GRAVE</t>
  </si>
  <si>
    <t>CABERNET SIMPOSIO DOC FRIULI GRAVE</t>
  </si>
  <si>
    <t>MERLOT BAG IN BOX IGT VENEZIE</t>
  </si>
  <si>
    <t>CHARDONNAY BAG IN BOX IGT VENEZIE</t>
  </si>
  <si>
    <t>FRIULANO DOC FRIULI GRAVE</t>
  </si>
  <si>
    <t>PINOT GRIGIO DOC FRIULI GRAVE</t>
  </si>
  <si>
    <t>FRIULANO SIMPOSIO DOC FRIULI GRAVE</t>
  </si>
  <si>
    <t>SIMPOSIO PROSECCO</t>
  </si>
  <si>
    <t>PROSECCO DOC SPUMANTE EXTRA DRY</t>
  </si>
  <si>
    <t>PROSECCO DOCG SPUMANTE EXTRA DRY</t>
  </si>
  <si>
    <t>MARZEMINO FRIZZANTE IGT VENEZIE</t>
  </si>
  <si>
    <t>BAG IN BOX 5 LT</t>
  </si>
  <si>
    <t>BOTTIGLIE 0,75 LT</t>
  </si>
  <si>
    <t>VERDUZZO FRIZZANTE IGT VENEZIE</t>
  </si>
  <si>
    <t>PROSECCO DOC FRIZZANTE</t>
  </si>
  <si>
    <t>CHAMPAGNE GRAND RESERVE</t>
  </si>
  <si>
    <t>CHAMPAGNE BLANC DE BLANCS</t>
  </si>
  <si>
    <t>CABERNET FRANC DOC FRIULI GRAVE</t>
  </si>
  <si>
    <t>REFOSCO DAL P.R. DOC FRIULI GRAVE</t>
  </si>
  <si>
    <t>MOSCATO SPUMANTE DOC</t>
  </si>
  <si>
    <t>PROSECCO DOCG MAGNUM</t>
  </si>
  <si>
    <t>BOTTIGLIE 1,50 LT</t>
  </si>
  <si>
    <t>RIBOLLA GIALLA SPUMANTE</t>
  </si>
  <si>
    <t>ROSE' SPUMANTE DRY</t>
  </si>
  <si>
    <t>BOTTIGLIE 0,5 LT</t>
  </si>
  <si>
    <t>FIOLA BIANCO DA UVE STRAMATURE</t>
  </si>
  <si>
    <t>SPRITZ BEVANDA AROM.  A BASE DI VINO</t>
  </si>
  <si>
    <t>PROSECCO FRIZZANTE DOC TREVISO</t>
  </si>
  <si>
    <t>MANZONI BIANCO M.T.</t>
  </si>
  <si>
    <t>GIACENZA MANIAGO 30/06/17</t>
  </si>
  <si>
    <t>GIACENZA PORDENONE 30/06/17</t>
  </si>
  <si>
    <t>GIACENZA TOLMEZZO 30/06/17</t>
  </si>
  <si>
    <t>SAUVIGNON DOC FRIULI GRAVE</t>
  </si>
  <si>
    <t>CABERNET IGT MARCA TREVIGIANA</t>
  </si>
  <si>
    <t>PREZZO DI</t>
  </si>
  <si>
    <t>VENDITA</t>
  </si>
  <si>
    <t>A BOTT.</t>
  </si>
  <si>
    <t>ACQUISTO</t>
  </si>
  <si>
    <t xml:space="preserve">RABOSO ROSATO FRIZZANTE </t>
  </si>
  <si>
    <t>FUSTO DA 20 LT</t>
  </si>
  <si>
    <t>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</si>
</sst>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6" workbookViewId="0">
      <selection activeCell="J15" sqref="J15"/>
    </sheetView>
  </sheetViews>
  <sheetFormatPr defaultRowHeight="14.4" x14ac:dyDescent="0.3"/>
  <cols>
    <col min="1" max="1" width="5.44140625" customWidth="1"/>
    <col min="2" max="2" width="31.5546875" customWidth="1"/>
    <col min="3" max="3" width="16.21875" customWidth="1"/>
    <col min="4" max="4" width="7.77734375" customWidth="1"/>
    <col min="5" max="5" width="6.88671875" customWidth="1"/>
    <col min="6" max="6" width="8.21875" customWidth="1"/>
    <col min="7" max="7" width="7.109375" style="1" customWidth="1"/>
    <col min="8" max="8" width="13.44140625" customWidth="1"/>
  </cols>
  <sheetData>
    <row r="1" spans="1:8" x14ac:dyDescent="0.3">
      <c r="A1" t="s">
        <v>41</v>
      </c>
      <c r="F1" s="2" t="s">
        <v>35</v>
      </c>
      <c r="G1" s="2" t="s">
        <v>35</v>
      </c>
    </row>
    <row r="2" spans="1:8" x14ac:dyDescent="0.3">
      <c r="F2" s="2" t="s">
        <v>36</v>
      </c>
      <c r="G2" s="2" t="s">
        <v>38</v>
      </c>
    </row>
    <row r="3" spans="1:8" x14ac:dyDescent="0.3">
      <c r="F3" s="2" t="s">
        <v>37</v>
      </c>
      <c r="G3" s="2" t="s">
        <v>37</v>
      </c>
    </row>
    <row r="5" spans="1:8" x14ac:dyDescent="0.3">
      <c r="A5">
        <v>2016</v>
      </c>
      <c r="B5" t="s">
        <v>18</v>
      </c>
      <c r="C5" t="s">
        <v>13</v>
      </c>
      <c r="D5">
        <v>558</v>
      </c>
      <c r="E5">
        <f>D5/0.75</f>
        <v>744</v>
      </c>
      <c r="F5" s="1">
        <v>2.54</v>
      </c>
      <c r="H5" s="1">
        <f>E5*F5</f>
        <v>1889.76</v>
      </c>
    </row>
    <row r="6" spans="1:8" x14ac:dyDescent="0.3">
      <c r="A6">
        <v>2016</v>
      </c>
      <c r="B6" t="s">
        <v>1</v>
      </c>
      <c r="C6" t="s">
        <v>13</v>
      </c>
      <c r="D6">
        <v>1290.75</v>
      </c>
      <c r="E6">
        <f t="shared" ref="E6:E32" si="0">D6/0.75</f>
        <v>1721</v>
      </c>
      <c r="F6" s="1">
        <v>2.46</v>
      </c>
      <c r="H6" s="1">
        <f>E6*F6</f>
        <v>4233.66</v>
      </c>
    </row>
    <row r="7" spans="1:8" x14ac:dyDescent="0.3">
      <c r="A7">
        <v>2013</v>
      </c>
      <c r="B7" t="s">
        <v>2</v>
      </c>
      <c r="C7" t="s">
        <v>13</v>
      </c>
      <c r="D7">
        <v>269.25</v>
      </c>
      <c r="E7">
        <f t="shared" si="0"/>
        <v>359</v>
      </c>
      <c r="F7" s="1"/>
      <c r="G7" s="1">
        <v>2.9</v>
      </c>
      <c r="H7" s="1">
        <f>G7*E7</f>
        <v>1041.0999999999999</v>
      </c>
    </row>
    <row r="8" spans="1:8" x14ac:dyDescent="0.3">
      <c r="B8" t="s">
        <v>34</v>
      </c>
      <c r="C8" t="s">
        <v>13</v>
      </c>
      <c r="D8">
        <v>413.25</v>
      </c>
      <c r="E8">
        <f t="shared" si="0"/>
        <v>551</v>
      </c>
      <c r="F8" s="1">
        <v>2.87</v>
      </c>
      <c r="H8" s="1">
        <f>E8*F8</f>
        <v>1581.3700000000001</v>
      </c>
    </row>
    <row r="9" spans="1:8" x14ac:dyDescent="0.3">
      <c r="B9" t="s">
        <v>17</v>
      </c>
      <c r="C9" t="s">
        <v>13</v>
      </c>
      <c r="D9">
        <v>13.5</v>
      </c>
      <c r="E9">
        <f t="shared" si="0"/>
        <v>18</v>
      </c>
      <c r="F9" s="1"/>
      <c r="G9" s="1">
        <v>18</v>
      </c>
      <c r="H9" s="1">
        <f>G9*E9</f>
        <v>324</v>
      </c>
    </row>
    <row r="10" spans="1:8" x14ac:dyDescent="0.3">
      <c r="B10" t="s">
        <v>16</v>
      </c>
      <c r="C10" t="s">
        <v>13</v>
      </c>
      <c r="D10">
        <v>11.25</v>
      </c>
      <c r="E10">
        <f t="shared" si="0"/>
        <v>15</v>
      </c>
      <c r="F10" s="1"/>
      <c r="G10" s="1">
        <v>16</v>
      </c>
      <c r="H10" s="1">
        <f>G10*E10</f>
        <v>240</v>
      </c>
    </row>
    <row r="11" spans="1:8" x14ac:dyDescent="0.3">
      <c r="B11" t="s">
        <v>4</v>
      </c>
      <c r="C11" t="s">
        <v>12</v>
      </c>
      <c r="D11">
        <v>625</v>
      </c>
      <c r="E11">
        <f>D11/5</f>
        <v>125</v>
      </c>
      <c r="F11" s="1">
        <v>6.97</v>
      </c>
      <c r="H11" s="1">
        <f>E11*F11</f>
        <v>871.25</v>
      </c>
    </row>
    <row r="12" spans="1:8" x14ac:dyDescent="0.3">
      <c r="B12" t="s">
        <v>26</v>
      </c>
      <c r="C12" t="s">
        <v>25</v>
      </c>
      <c r="D12">
        <v>73</v>
      </c>
      <c r="E12">
        <f>D12/0.5</f>
        <v>146</v>
      </c>
      <c r="F12" s="1"/>
      <c r="G12" s="1">
        <v>5.2</v>
      </c>
      <c r="H12" s="1">
        <f>G12*E12</f>
        <v>759.2</v>
      </c>
    </row>
    <row r="13" spans="1:8" x14ac:dyDescent="0.3">
      <c r="A13">
        <v>2015</v>
      </c>
      <c r="B13" t="s">
        <v>5</v>
      </c>
      <c r="C13" t="s">
        <v>13</v>
      </c>
      <c r="D13">
        <v>624</v>
      </c>
      <c r="E13">
        <f t="shared" si="0"/>
        <v>832</v>
      </c>
      <c r="F13" s="1">
        <v>2.38</v>
      </c>
      <c r="H13" s="1">
        <f t="shared" ref="H13:H18" si="1">E13*F13</f>
        <v>1980.1599999999999</v>
      </c>
    </row>
    <row r="14" spans="1:8" x14ac:dyDescent="0.3">
      <c r="A14">
        <v>2016</v>
      </c>
      <c r="B14" t="s">
        <v>7</v>
      </c>
      <c r="C14" t="s">
        <v>13</v>
      </c>
      <c r="D14">
        <v>630</v>
      </c>
      <c r="E14">
        <f t="shared" si="0"/>
        <v>840</v>
      </c>
      <c r="F14" s="1">
        <v>4.67</v>
      </c>
      <c r="H14" s="1">
        <f t="shared" si="1"/>
        <v>3922.7999999999997</v>
      </c>
    </row>
    <row r="15" spans="1:8" x14ac:dyDescent="0.3">
      <c r="B15" t="s">
        <v>29</v>
      </c>
      <c r="C15" t="s">
        <v>13</v>
      </c>
      <c r="D15">
        <v>183.75</v>
      </c>
      <c r="E15">
        <f t="shared" si="0"/>
        <v>245</v>
      </c>
      <c r="F15" s="1">
        <v>2.87</v>
      </c>
      <c r="H15" s="1">
        <f t="shared" si="1"/>
        <v>703.15</v>
      </c>
    </row>
    <row r="16" spans="1:8" x14ac:dyDescent="0.3">
      <c r="B16" t="s">
        <v>11</v>
      </c>
      <c r="C16" t="s">
        <v>13</v>
      </c>
      <c r="D16">
        <v>495</v>
      </c>
      <c r="E16">
        <f t="shared" si="0"/>
        <v>660</v>
      </c>
      <c r="F16" s="1">
        <v>2.79</v>
      </c>
      <c r="H16" s="1">
        <f t="shared" si="1"/>
        <v>1841.4</v>
      </c>
    </row>
    <row r="17" spans="1:8" x14ac:dyDescent="0.3">
      <c r="B17" t="s">
        <v>3</v>
      </c>
      <c r="C17" t="s">
        <v>12</v>
      </c>
      <c r="D17">
        <v>220</v>
      </c>
      <c r="E17">
        <f>D17/5</f>
        <v>44</v>
      </c>
      <c r="F17" s="1">
        <v>6.97</v>
      </c>
      <c r="H17" s="1">
        <f t="shared" si="1"/>
        <v>306.68</v>
      </c>
    </row>
    <row r="18" spans="1:8" x14ac:dyDescent="0.3">
      <c r="A18">
        <v>2016</v>
      </c>
      <c r="B18" t="s">
        <v>0</v>
      </c>
      <c r="C18" t="s">
        <v>13</v>
      </c>
      <c r="D18">
        <v>622.5</v>
      </c>
      <c r="E18">
        <f t="shared" si="0"/>
        <v>830</v>
      </c>
      <c r="F18" s="1">
        <v>2.38</v>
      </c>
      <c r="H18" s="1">
        <f t="shared" si="1"/>
        <v>1975.3999999999999</v>
      </c>
    </row>
    <row r="19" spans="1:8" x14ac:dyDescent="0.3">
      <c r="B19" t="s">
        <v>20</v>
      </c>
      <c r="C19" t="s">
        <v>13</v>
      </c>
      <c r="D19">
        <v>494.25</v>
      </c>
      <c r="E19">
        <f t="shared" si="0"/>
        <v>659</v>
      </c>
      <c r="F19" s="1"/>
      <c r="G19" s="1">
        <v>2.25</v>
      </c>
      <c r="H19" s="1">
        <f>G19*E19</f>
        <v>1482.75</v>
      </c>
    </row>
    <row r="20" spans="1:8" x14ac:dyDescent="0.3">
      <c r="A20">
        <v>2015</v>
      </c>
      <c r="B20" t="s">
        <v>6</v>
      </c>
      <c r="C20" t="s">
        <v>13</v>
      </c>
      <c r="D20">
        <v>612</v>
      </c>
      <c r="E20">
        <f t="shared" si="0"/>
        <v>816</v>
      </c>
      <c r="F20" s="1"/>
      <c r="G20" s="1">
        <v>2.5</v>
      </c>
      <c r="H20" s="1">
        <f>G20*E20</f>
        <v>2040</v>
      </c>
    </row>
    <row r="21" spans="1:8" x14ac:dyDescent="0.3">
      <c r="B21" t="s">
        <v>15</v>
      </c>
      <c r="C21" t="s">
        <v>13</v>
      </c>
      <c r="D21">
        <v>813</v>
      </c>
      <c r="E21">
        <f t="shared" si="0"/>
        <v>1084</v>
      </c>
      <c r="F21" s="1">
        <v>3.2</v>
      </c>
      <c r="H21" s="1">
        <f t="shared" ref="H21:H26" si="2">E21*F21</f>
        <v>3468.8</v>
      </c>
    </row>
    <row r="22" spans="1:8" x14ac:dyDescent="0.3">
      <c r="B22" t="s">
        <v>9</v>
      </c>
      <c r="C22" t="s">
        <v>13</v>
      </c>
      <c r="D22">
        <v>384</v>
      </c>
      <c r="E22">
        <f t="shared" si="0"/>
        <v>512</v>
      </c>
      <c r="F22" s="1">
        <v>3.93</v>
      </c>
      <c r="H22" s="1">
        <f t="shared" si="2"/>
        <v>2012.16</v>
      </c>
    </row>
    <row r="23" spans="1:8" x14ac:dyDescent="0.3">
      <c r="B23" t="s">
        <v>21</v>
      </c>
      <c r="C23" t="s">
        <v>22</v>
      </c>
      <c r="D23">
        <v>67.5</v>
      </c>
      <c r="E23">
        <f>D23/1.5</f>
        <v>45</v>
      </c>
      <c r="F23" s="1">
        <v>11.6</v>
      </c>
      <c r="H23" s="1">
        <f t="shared" si="2"/>
        <v>522</v>
      </c>
    </row>
    <row r="24" spans="1:8" x14ac:dyDescent="0.3">
      <c r="B24" t="s">
        <v>10</v>
      </c>
      <c r="C24" t="s">
        <v>13</v>
      </c>
      <c r="D24">
        <v>355.5</v>
      </c>
      <c r="E24">
        <f t="shared" si="0"/>
        <v>474</v>
      </c>
      <c r="F24" s="1">
        <v>4.92</v>
      </c>
      <c r="H24" s="1">
        <f t="shared" si="2"/>
        <v>2332.08</v>
      </c>
    </row>
    <row r="25" spans="1:8" x14ac:dyDescent="0.3">
      <c r="B25" t="s">
        <v>28</v>
      </c>
      <c r="C25" t="s">
        <v>13</v>
      </c>
      <c r="D25">
        <v>376.5</v>
      </c>
      <c r="E25">
        <f t="shared" si="0"/>
        <v>502</v>
      </c>
      <c r="F25" s="1">
        <v>3.28</v>
      </c>
      <c r="H25" s="1">
        <f t="shared" si="2"/>
        <v>1646.56</v>
      </c>
    </row>
    <row r="26" spans="1:8" x14ac:dyDescent="0.3">
      <c r="A26">
        <v>2016</v>
      </c>
      <c r="B26" t="s">
        <v>19</v>
      </c>
      <c r="C26" t="s">
        <v>13</v>
      </c>
      <c r="D26">
        <v>627</v>
      </c>
      <c r="E26">
        <f t="shared" si="0"/>
        <v>836</v>
      </c>
      <c r="F26" s="1">
        <v>2.54</v>
      </c>
      <c r="H26" s="1">
        <f t="shared" si="2"/>
        <v>2123.44</v>
      </c>
    </row>
    <row r="27" spans="1:8" x14ac:dyDescent="0.3">
      <c r="B27" t="s">
        <v>23</v>
      </c>
      <c r="C27" t="s">
        <v>13</v>
      </c>
      <c r="D27">
        <v>262.5</v>
      </c>
      <c r="E27">
        <f t="shared" si="0"/>
        <v>350</v>
      </c>
      <c r="F27" s="1"/>
      <c r="G27" s="1">
        <v>2.64</v>
      </c>
      <c r="H27" s="1">
        <f>G27*E27</f>
        <v>924</v>
      </c>
    </row>
    <row r="28" spans="1:8" x14ac:dyDescent="0.3">
      <c r="B28" t="s">
        <v>24</v>
      </c>
      <c r="C28" t="s">
        <v>13</v>
      </c>
      <c r="D28">
        <v>85.5</v>
      </c>
      <c r="E28">
        <f t="shared" si="0"/>
        <v>114</v>
      </c>
      <c r="F28" s="1"/>
      <c r="G28" s="1">
        <v>2</v>
      </c>
      <c r="H28" s="1">
        <f>G28*E28</f>
        <v>228</v>
      </c>
    </row>
    <row r="29" spans="1:8" x14ac:dyDescent="0.3">
      <c r="B29" t="s">
        <v>33</v>
      </c>
      <c r="C29" t="s">
        <v>13</v>
      </c>
      <c r="D29">
        <v>417.75</v>
      </c>
      <c r="E29">
        <f t="shared" si="0"/>
        <v>557</v>
      </c>
      <c r="F29" s="1"/>
      <c r="G29" s="1">
        <v>2.62</v>
      </c>
      <c r="H29" s="1">
        <f>G29*E29</f>
        <v>1459.3400000000001</v>
      </c>
    </row>
    <row r="30" spans="1:8" x14ac:dyDescent="0.3">
      <c r="B30" t="s">
        <v>8</v>
      </c>
      <c r="C30" t="s">
        <v>13</v>
      </c>
      <c r="D30">
        <v>797.25</v>
      </c>
      <c r="E30">
        <f t="shared" si="0"/>
        <v>1063</v>
      </c>
      <c r="F30" s="1">
        <v>3.2</v>
      </c>
      <c r="H30" s="1">
        <f>E30*F30</f>
        <v>3401.6000000000004</v>
      </c>
    </row>
    <row r="31" spans="1:8" x14ac:dyDescent="0.3">
      <c r="B31" t="s">
        <v>27</v>
      </c>
      <c r="C31" t="s">
        <v>13</v>
      </c>
      <c r="D31">
        <v>488.25</v>
      </c>
      <c r="E31">
        <f t="shared" si="0"/>
        <v>651</v>
      </c>
      <c r="F31" s="1"/>
      <c r="G31" s="1">
        <v>1.88</v>
      </c>
      <c r="H31" s="1">
        <f>G31*E31</f>
        <v>1223.8799999999999</v>
      </c>
    </row>
    <row r="32" spans="1:8" x14ac:dyDescent="0.3">
      <c r="B32" t="s">
        <v>14</v>
      </c>
      <c r="C32" t="s">
        <v>13</v>
      </c>
      <c r="D32">
        <v>216.75</v>
      </c>
      <c r="E32">
        <f t="shared" si="0"/>
        <v>289</v>
      </c>
      <c r="F32" s="1"/>
      <c r="G32" s="1">
        <v>1.7</v>
      </c>
      <c r="H32" s="1">
        <f>G32*E32</f>
        <v>491.3</v>
      </c>
    </row>
    <row r="33" spans="2:8" x14ac:dyDescent="0.3">
      <c r="B33" t="s">
        <v>39</v>
      </c>
      <c r="C33" t="s">
        <v>40</v>
      </c>
      <c r="D33">
        <v>120</v>
      </c>
      <c r="E33">
        <f>D33/20</f>
        <v>6</v>
      </c>
      <c r="F33" s="1"/>
      <c r="G33" s="1">
        <v>1.4</v>
      </c>
      <c r="H33" s="1">
        <f>G33*E33</f>
        <v>8.3999999999999986</v>
      </c>
    </row>
    <row r="35" spans="2:8" x14ac:dyDescent="0.3">
      <c r="H35" s="1">
        <f>SUM(H6:H34)</f>
        <v>43144.480000000003</v>
      </c>
    </row>
  </sheetData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K27" sqref="K27"/>
    </sheetView>
  </sheetViews>
  <sheetFormatPr defaultRowHeight="14.4" x14ac:dyDescent="0.3"/>
  <cols>
    <col min="1" max="1" width="5.33203125" customWidth="1"/>
    <col min="2" max="2" width="37.44140625" customWidth="1"/>
    <col min="3" max="3" width="15.77734375" customWidth="1"/>
    <col min="4" max="4" width="7.33203125" customWidth="1"/>
    <col min="5" max="5" width="6.33203125" customWidth="1"/>
    <col min="6" max="6" width="10.44140625" customWidth="1"/>
    <col min="7" max="7" width="9.44140625" style="1" customWidth="1"/>
    <col min="8" max="8" width="13.44140625" customWidth="1"/>
  </cols>
  <sheetData>
    <row r="1" spans="1:8" x14ac:dyDescent="0.3">
      <c r="A1" t="s">
        <v>31</v>
      </c>
      <c r="F1" s="2" t="s">
        <v>35</v>
      </c>
      <c r="G1" s="2" t="s">
        <v>35</v>
      </c>
    </row>
    <row r="2" spans="1:8" x14ac:dyDescent="0.3">
      <c r="F2" s="2" t="s">
        <v>36</v>
      </c>
      <c r="G2" s="2" t="s">
        <v>38</v>
      </c>
    </row>
    <row r="3" spans="1:8" x14ac:dyDescent="0.3">
      <c r="F3" s="2" t="s">
        <v>37</v>
      </c>
      <c r="G3" s="2" t="s">
        <v>37</v>
      </c>
    </row>
    <row r="5" spans="1:8" x14ac:dyDescent="0.3">
      <c r="A5">
        <v>2016</v>
      </c>
      <c r="B5" t="s">
        <v>18</v>
      </c>
      <c r="C5" t="s">
        <v>13</v>
      </c>
      <c r="D5">
        <v>19.5</v>
      </c>
      <c r="E5">
        <f>D5/0.75</f>
        <v>26</v>
      </c>
      <c r="F5" s="1">
        <v>2.46</v>
      </c>
      <c r="H5" s="1">
        <f>E5*F5</f>
        <v>63.96</v>
      </c>
    </row>
    <row r="6" spans="1:8" x14ac:dyDescent="0.3">
      <c r="A6">
        <v>2016</v>
      </c>
      <c r="B6" t="s">
        <v>1</v>
      </c>
      <c r="C6" t="s">
        <v>13</v>
      </c>
      <c r="D6">
        <v>68.25</v>
      </c>
      <c r="E6">
        <f t="shared" ref="E6:E32" si="0">D6/0.75</f>
        <v>91</v>
      </c>
      <c r="F6" s="1">
        <v>2.2999999999999998</v>
      </c>
      <c r="H6" s="1">
        <f>E6*F6</f>
        <v>209.29999999999998</v>
      </c>
    </row>
    <row r="7" spans="1:8" x14ac:dyDescent="0.3">
      <c r="A7">
        <v>2012</v>
      </c>
      <c r="B7" t="s">
        <v>2</v>
      </c>
      <c r="C7" t="s">
        <v>13</v>
      </c>
      <c r="D7">
        <v>3.75</v>
      </c>
      <c r="E7">
        <f t="shared" si="0"/>
        <v>5</v>
      </c>
      <c r="F7" s="1"/>
      <c r="G7" s="1">
        <v>2.9</v>
      </c>
      <c r="H7" s="1">
        <f>G7*E7</f>
        <v>14.5</v>
      </c>
    </row>
    <row r="8" spans="1:8" x14ac:dyDescent="0.3">
      <c r="B8" t="s">
        <v>34</v>
      </c>
      <c r="C8" t="s">
        <v>13</v>
      </c>
      <c r="D8">
        <v>49.5</v>
      </c>
      <c r="E8">
        <f t="shared" si="0"/>
        <v>66</v>
      </c>
      <c r="F8" s="1">
        <v>2.87</v>
      </c>
      <c r="H8" s="1">
        <f>E8*F8</f>
        <v>189.42000000000002</v>
      </c>
    </row>
    <row r="9" spans="1:8" x14ac:dyDescent="0.3">
      <c r="B9" t="s">
        <v>17</v>
      </c>
      <c r="C9" t="s">
        <v>13</v>
      </c>
      <c r="D9">
        <v>5.25</v>
      </c>
      <c r="E9">
        <f t="shared" si="0"/>
        <v>7</v>
      </c>
      <c r="F9" s="1"/>
      <c r="G9" s="1">
        <v>18</v>
      </c>
      <c r="H9" s="1">
        <f>G9*E9</f>
        <v>126</v>
      </c>
    </row>
    <row r="10" spans="1:8" x14ac:dyDescent="0.3">
      <c r="B10" t="s">
        <v>16</v>
      </c>
      <c r="C10" t="s">
        <v>13</v>
      </c>
      <c r="D10">
        <v>7.5</v>
      </c>
      <c r="E10">
        <f t="shared" si="0"/>
        <v>10</v>
      </c>
      <c r="F10" s="1"/>
      <c r="G10" s="1">
        <v>16</v>
      </c>
      <c r="H10" s="1">
        <f>G10*E10</f>
        <v>160</v>
      </c>
    </row>
    <row r="11" spans="1:8" x14ac:dyDescent="0.3">
      <c r="B11" t="s">
        <v>4</v>
      </c>
      <c r="C11" t="s">
        <v>12</v>
      </c>
      <c r="D11">
        <v>105</v>
      </c>
      <c r="E11">
        <f>D11/5</f>
        <v>21</v>
      </c>
      <c r="F11" s="1">
        <v>6.97</v>
      </c>
      <c r="H11" s="1">
        <f>E11*F11</f>
        <v>146.37</v>
      </c>
    </row>
    <row r="12" spans="1:8" x14ac:dyDescent="0.3">
      <c r="B12" t="s">
        <v>26</v>
      </c>
      <c r="C12" t="s">
        <v>25</v>
      </c>
      <c r="D12">
        <v>6</v>
      </c>
      <c r="E12">
        <f>D12/0.5</f>
        <v>12</v>
      </c>
      <c r="F12" s="1"/>
      <c r="G12" s="1">
        <v>5.2</v>
      </c>
      <c r="H12" s="1">
        <f>G12*E12</f>
        <v>62.400000000000006</v>
      </c>
    </row>
    <row r="13" spans="1:8" x14ac:dyDescent="0.3">
      <c r="A13">
        <v>2015</v>
      </c>
      <c r="B13" t="s">
        <v>5</v>
      </c>
      <c r="C13" t="s">
        <v>13</v>
      </c>
      <c r="D13">
        <v>39.75</v>
      </c>
      <c r="E13">
        <f t="shared" si="0"/>
        <v>53</v>
      </c>
      <c r="F13" s="1">
        <v>2.21</v>
      </c>
      <c r="H13" s="1">
        <f t="shared" ref="H13:H19" si="1">E13*F13</f>
        <v>117.13</v>
      </c>
    </row>
    <row r="14" spans="1:8" x14ac:dyDescent="0.3">
      <c r="A14">
        <v>2016</v>
      </c>
      <c r="B14" t="s">
        <v>7</v>
      </c>
      <c r="C14" t="s">
        <v>13</v>
      </c>
      <c r="D14">
        <v>8.25</v>
      </c>
      <c r="E14">
        <f t="shared" si="0"/>
        <v>11</v>
      </c>
      <c r="F14" s="1">
        <v>4.51</v>
      </c>
      <c r="H14" s="1">
        <f t="shared" si="1"/>
        <v>49.61</v>
      </c>
    </row>
    <row r="15" spans="1:8" x14ac:dyDescent="0.3">
      <c r="B15" t="s">
        <v>29</v>
      </c>
      <c r="C15" t="s">
        <v>13</v>
      </c>
      <c r="D15">
        <v>31.5</v>
      </c>
      <c r="E15">
        <f t="shared" si="0"/>
        <v>42</v>
      </c>
      <c r="F15" s="1">
        <v>2.87</v>
      </c>
      <c r="H15" s="1">
        <f t="shared" si="1"/>
        <v>120.54</v>
      </c>
    </row>
    <row r="16" spans="1:8" x14ac:dyDescent="0.3">
      <c r="B16" t="s">
        <v>11</v>
      </c>
      <c r="C16" t="s">
        <v>13</v>
      </c>
      <c r="D16">
        <v>29.25</v>
      </c>
      <c r="E16">
        <f t="shared" si="0"/>
        <v>39</v>
      </c>
      <c r="F16" s="1">
        <v>2.7</v>
      </c>
      <c r="H16" s="1">
        <f t="shared" si="1"/>
        <v>105.30000000000001</v>
      </c>
    </row>
    <row r="17" spans="1:8" x14ac:dyDescent="0.3">
      <c r="B17" t="s">
        <v>3</v>
      </c>
      <c r="C17" t="s">
        <v>12</v>
      </c>
      <c r="D17">
        <v>105</v>
      </c>
      <c r="E17">
        <f>D17/5</f>
        <v>21</v>
      </c>
      <c r="F17" s="1">
        <v>6.97</v>
      </c>
      <c r="H17" s="1">
        <f t="shared" si="1"/>
        <v>146.37</v>
      </c>
    </row>
    <row r="18" spans="1:8" x14ac:dyDescent="0.3">
      <c r="A18">
        <v>2014</v>
      </c>
      <c r="B18" t="s">
        <v>0</v>
      </c>
      <c r="C18" t="s">
        <v>13</v>
      </c>
      <c r="D18">
        <v>28.5</v>
      </c>
      <c r="E18">
        <f t="shared" si="0"/>
        <v>38</v>
      </c>
      <c r="F18" s="1">
        <v>2.21</v>
      </c>
      <c r="H18" s="1">
        <f t="shared" si="1"/>
        <v>83.98</v>
      </c>
    </row>
    <row r="19" spans="1:8" x14ac:dyDescent="0.3">
      <c r="A19">
        <v>2016</v>
      </c>
      <c r="B19" t="s">
        <v>0</v>
      </c>
      <c r="C19" t="s">
        <v>13</v>
      </c>
      <c r="D19">
        <v>9</v>
      </c>
      <c r="E19">
        <f t="shared" si="0"/>
        <v>12</v>
      </c>
      <c r="F19" s="1">
        <v>2.21</v>
      </c>
      <c r="H19" s="1">
        <f t="shared" si="1"/>
        <v>26.52</v>
      </c>
    </row>
    <row r="20" spans="1:8" x14ac:dyDescent="0.3">
      <c r="B20" t="s">
        <v>20</v>
      </c>
      <c r="C20" t="s">
        <v>13</v>
      </c>
      <c r="D20">
        <v>14.25</v>
      </c>
      <c r="E20">
        <f t="shared" si="0"/>
        <v>19</v>
      </c>
      <c r="F20" s="1"/>
      <c r="G20" s="1">
        <v>2.25</v>
      </c>
      <c r="H20" s="1">
        <f>G20*E20</f>
        <v>42.75</v>
      </c>
    </row>
    <row r="21" spans="1:8" x14ac:dyDescent="0.3">
      <c r="A21">
        <v>2015</v>
      </c>
      <c r="B21" t="s">
        <v>6</v>
      </c>
      <c r="C21" t="s">
        <v>13</v>
      </c>
      <c r="D21">
        <v>34.5</v>
      </c>
      <c r="E21">
        <f t="shared" si="0"/>
        <v>46</v>
      </c>
      <c r="F21" s="1"/>
      <c r="G21" s="1">
        <v>2.5</v>
      </c>
      <c r="H21" s="1">
        <f>G21*E21</f>
        <v>115</v>
      </c>
    </row>
    <row r="22" spans="1:8" x14ac:dyDescent="0.3">
      <c r="B22" t="s">
        <v>15</v>
      </c>
      <c r="C22" t="s">
        <v>13</v>
      </c>
      <c r="D22">
        <v>75.75</v>
      </c>
      <c r="E22">
        <f t="shared" si="0"/>
        <v>101</v>
      </c>
      <c r="F22" s="1">
        <v>3.11</v>
      </c>
      <c r="H22" s="1">
        <f t="shared" ref="H22:H27" si="2">E22*F22</f>
        <v>314.11</v>
      </c>
    </row>
    <row r="23" spans="1:8" x14ac:dyDescent="0.3">
      <c r="B23" t="s">
        <v>9</v>
      </c>
      <c r="C23" t="s">
        <v>13</v>
      </c>
      <c r="D23">
        <v>57.75</v>
      </c>
      <c r="E23">
        <f t="shared" si="0"/>
        <v>77</v>
      </c>
      <c r="F23" s="1">
        <v>3.69</v>
      </c>
      <c r="H23" s="1">
        <f t="shared" si="2"/>
        <v>284.13</v>
      </c>
    </row>
    <row r="24" spans="1:8" x14ac:dyDescent="0.3">
      <c r="B24" t="s">
        <v>21</v>
      </c>
      <c r="C24" t="s">
        <v>22</v>
      </c>
      <c r="D24">
        <v>4.5</v>
      </c>
      <c r="E24">
        <f>D24/1.5</f>
        <v>3</v>
      </c>
      <c r="F24" s="1">
        <v>11.6</v>
      </c>
      <c r="H24" s="1">
        <f t="shared" si="2"/>
        <v>34.799999999999997</v>
      </c>
    </row>
    <row r="25" spans="1:8" x14ac:dyDescent="0.3">
      <c r="B25" t="s">
        <v>10</v>
      </c>
      <c r="C25" t="s">
        <v>13</v>
      </c>
      <c r="D25">
        <v>19.5</v>
      </c>
      <c r="E25">
        <f t="shared" si="0"/>
        <v>26</v>
      </c>
      <c r="F25" s="1">
        <v>4.92</v>
      </c>
      <c r="H25" s="1">
        <f t="shared" si="2"/>
        <v>127.92</v>
      </c>
    </row>
    <row r="26" spans="1:8" x14ac:dyDescent="0.3">
      <c r="B26" t="s">
        <v>28</v>
      </c>
      <c r="C26" t="s">
        <v>13</v>
      </c>
      <c r="D26">
        <v>30.75</v>
      </c>
      <c r="E26">
        <f t="shared" si="0"/>
        <v>41</v>
      </c>
      <c r="F26" s="1">
        <v>3.28</v>
      </c>
      <c r="H26" s="1">
        <f t="shared" si="2"/>
        <v>134.47999999999999</v>
      </c>
    </row>
    <row r="27" spans="1:8" x14ac:dyDescent="0.3">
      <c r="A27">
        <v>2016</v>
      </c>
      <c r="B27" t="s">
        <v>19</v>
      </c>
      <c r="C27" t="s">
        <v>13</v>
      </c>
      <c r="D27">
        <v>35.25</v>
      </c>
      <c r="E27">
        <f t="shared" si="0"/>
        <v>47</v>
      </c>
      <c r="F27" s="1">
        <v>2.38</v>
      </c>
      <c r="H27" s="1">
        <f t="shared" si="2"/>
        <v>111.86</v>
      </c>
    </row>
    <row r="28" spans="1:8" x14ac:dyDescent="0.3">
      <c r="B28" t="s">
        <v>23</v>
      </c>
      <c r="C28" t="s">
        <v>13</v>
      </c>
      <c r="D28">
        <v>34.5</v>
      </c>
      <c r="E28">
        <f t="shared" si="0"/>
        <v>46</v>
      </c>
      <c r="F28" s="1"/>
      <c r="G28" s="1">
        <v>2.64</v>
      </c>
      <c r="H28" s="1">
        <f>G28*E28</f>
        <v>121.44000000000001</v>
      </c>
    </row>
    <row r="29" spans="1:8" x14ac:dyDescent="0.3">
      <c r="B29" t="s">
        <v>24</v>
      </c>
      <c r="C29" t="s">
        <v>13</v>
      </c>
      <c r="D29">
        <v>13.5</v>
      </c>
      <c r="E29">
        <f t="shared" si="0"/>
        <v>18</v>
      </c>
      <c r="F29" s="1"/>
      <c r="G29" s="1">
        <v>2</v>
      </c>
      <c r="H29" s="1">
        <f>G29*E29</f>
        <v>36</v>
      </c>
    </row>
    <row r="30" spans="1:8" x14ac:dyDescent="0.3">
      <c r="A30">
        <v>2016</v>
      </c>
      <c r="B30" t="s">
        <v>33</v>
      </c>
      <c r="C30" t="s">
        <v>13</v>
      </c>
      <c r="D30">
        <v>27</v>
      </c>
      <c r="E30">
        <f t="shared" si="0"/>
        <v>36</v>
      </c>
      <c r="F30" s="1"/>
      <c r="G30" s="1">
        <v>2.62</v>
      </c>
      <c r="H30" s="1">
        <f>G30*E30</f>
        <v>94.320000000000007</v>
      </c>
    </row>
    <row r="31" spans="1:8" x14ac:dyDescent="0.3">
      <c r="B31" t="s">
        <v>27</v>
      </c>
      <c r="C31" t="s">
        <v>13</v>
      </c>
      <c r="D31">
        <v>13.5</v>
      </c>
      <c r="E31">
        <f t="shared" si="0"/>
        <v>18</v>
      </c>
      <c r="F31" s="1"/>
      <c r="G31" s="1">
        <v>1.88</v>
      </c>
      <c r="H31" s="1">
        <f>G31*E31</f>
        <v>33.839999999999996</v>
      </c>
    </row>
    <row r="32" spans="1:8" x14ac:dyDescent="0.3">
      <c r="B32" t="s">
        <v>14</v>
      </c>
      <c r="C32" t="s">
        <v>13</v>
      </c>
      <c r="D32">
        <v>24.75</v>
      </c>
      <c r="E32">
        <f t="shared" si="0"/>
        <v>33</v>
      </c>
      <c r="F32" s="1"/>
      <c r="G32" s="1">
        <v>1.7</v>
      </c>
      <c r="H32" s="1">
        <f>G32*E32</f>
        <v>56.1</v>
      </c>
    </row>
    <row r="34" spans="8:8" x14ac:dyDescent="0.3">
      <c r="H34" s="1">
        <f>SUM(H5:H33)</f>
        <v>3128.1500000000005</v>
      </c>
    </row>
  </sheetData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6" workbookViewId="0">
      <selection activeCell="H32" sqref="H32"/>
    </sheetView>
  </sheetViews>
  <sheetFormatPr defaultRowHeight="14.4" x14ac:dyDescent="0.3"/>
  <cols>
    <col min="1" max="1" width="5" customWidth="1"/>
    <col min="2" max="2" width="34.88671875" customWidth="1"/>
    <col min="3" max="3" width="16" customWidth="1"/>
    <col min="4" max="4" width="8.6640625" customWidth="1"/>
    <col min="5" max="5" width="5.109375" customWidth="1"/>
    <col min="6" max="6" width="10.44140625" customWidth="1"/>
    <col min="7" max="7" width="8.88671875" style="1" customWidth="1"/>
    <col min="8" max="8" width="11.21875" customWidth="1"/>
  </cols>
  <sheetData>
    <row r="1" spans="1:8" x14ac:dyDescent="0.3">
      <c r="A1" t="s">
        <v>30</v>
      </c>
      <c r="F1" s="2" t="s">
        <v>35</v>
      </c>
      <c r="G1" s="2" t="s">
        <v>35</v>
      </c>
    </row>
    <row r="2" spans="1:8" x14ac:dyDescent="0.3">
      <c r="F2" s="2" t="s">
        <v>36</v>
      </c>
      <c r="G2" s="2" t="s">
        <v>38</v>
      </c>
    </row>
    <row r="3" spans="1:8" x14ac:dyDescent="0.3">
      <c r="F3" s="2" t="s">
        <v>37</v>
      </c>
      <c r="G3" s="2" t="s">
        <v>37</v>
      </c>
    </row>
    <row r="5" spans="1:8" x14ac:dyDescent="0.3">
      <c r="A5">
        <v>2016</v>
      </c>
      <c r="B5" t="s">
        <v>18</v>
      </c>
      <c r="C5" t="s">
        <v>13</v>
      </c>
      <c r="D5">
        <v>33.75</v>
      </c>
      <c r="E5">
        <f>D5/0.75</f>
        <v>45</v>
      </c>
      <c r="F5" s="1">
        <v>2.46</v>
      </c>
      <c r="H5" s="1">
        <f>E5*F5</f>
        <v>110.7</v>
      </c>
    </row>
    <row r="6" spans="1:8" x14ac:dyDescent="0.3">
      <c r="A6">
        <v>2016</v>
      </c>
      <c r="B6" t="s">
        <v>1</v>
      </c>
      <c r="C6" t="s">
        <v>13</v>
      </c>
      <c r="D6">
        <v>32.25</v>
      </c>
      <c r="E6">
        <f t="shared" ref="E6:E30" si="0">D6/0.75</f>
        <v>43</v>
      </c>
      <c r="F6" s="1">
        <v>2.2999999999999998</v>
      </c>
      <c r="H6" s="1">
        <f>E6*F6</f>
        <v>98.899999999999991</v>
      </c>
    </row>
    <row r="7" spans="1:8" x14ac:dyDescent="0.3">
      <c r="A7">
        <v>2013</v>
      </c>
      <c r="B7" t="s">
        <v>2</v>
      </c>
      <c r="C7" t="s">
        <v>13</v>
      </c>
      <c r="D7">
        <v>9</v>
      </c>
      <c r="E7">
        <f t="shared" si="0"/>
        <v>12</v>
      </c>
      <c r="F7" s="1"/>
      <c r="G7" s="1">
        <v>2.9</v>
      </c>
      <c r="H7" s="1">
        <f>G7*E7</f>
        <v>34.799999999999997</v>
      </c>
    </row>
    <row r="8" spans="1:8" x14ac:dyDescent="0.3">
      <c r="B8" t="s">
        <v>17</v>
      </c>
      <c r="C8" t="s">
        <v>13</v>
      </c>
      <c r="D8">
        <v>8.25</v>
      </c>
      <c r="E8">
        <f t="shared" si="0"/>
        <v>11</v>
      </c>
      <c r="F8" s="1"/>
      <c r="G8" s="1">
        <v>18</v>
      </c>
      <c r="H8" s="1">
        <f>G8*E8</f>
        <v>198</v>
      </c>
    </row>
    <row r="9" spans="1:8" x14ac:dyDescent="0.3">
      <c r="B9" t="s">
        <v>16</v>
      </c>
      <c r="C9" t="s">
        <v>13</v>
      </c>
      <c r="D9">
        <v>9</v>
      </c>
      <c r="E9">
        <f t="shared" si="0"/>
        <v>12</v>
      </c>
      <c r="F9" s="1"/>
      <c r="G9" s="1">
        <v>16</v>
      </c>
      <c r="H9" s="1">
        <f>G9*E9</f>
        <v>192</v>
      </c>
    </row>
    <row r="10" spans="1:8" x14ac:dyDescent="0.3">
      <c r="B10" t="s">
        <v>4</v>
      </c>
      <c r="C10" t="s">
        <v>12</v>
      </c>
      <c r="D10">
        <v>65</v>
      </c>
      <c r="E10">
        <f>D10/5</f>
        <v>13</v>
      </c>
      <c r="F10" s="1">
        <v>6.97</v>
      </c>
      <c r="H10" s="1">
        <f>E10*F10</f>
        <v>90.61</v>
      </c>
    </row>
    <row r="11" spans="1:8" x14ac:dyDescent="0.3">
      <c r="B11" t="s">
        <v>26</v>
      </c>
      <c r="C11" t="s">
        <v>25</v>
      </c>
      <c r="D11">
        <v>1</v>
      </c>
      <c r="E11">
        <f>D11/0.5</f>
        <v>2</v>
      </c>
      <c r="F11" s="1"/>
      <c r="G11" s="1">
        <v>5.2</v>
      </c>
      <c r="H11" s="1">
        <f>G11*E11</f>
        <v>10.4</v>
      </c>
    </row>
    <row r="12" spans="1:8" x14ac:dyDescent="0.3">
      <c r="A12">
        <v>2015</v>
      </c>
      <c r="B12" t="s">
        <v>5</v>
      </c>
      <c r="C12" t="s">
        <v>13</v>
      </c>
      <c r="D12">
        <v>33</v>
      </c>
      <c r="E12">
        <f t="shared" si="0"/>
        <v>44</v>
      </c>
      <c r="F12" s="1">
        <v>2.21</v>
      </c>
      <c r="H12" s="1">
        <f t="shared" ref="H12:H17" si="1">E12*F12</f>
        <v>97.24</v>
      </c>
    </row>
    <row r="13" spans="1:8" x14ac:dyDescent="0.3">
      <c r="A13">
        <v>2016</v>
      </c>
      <c r="B13" t="s">
        <v>7</v>
      </c>
      <c r="C13" t="s">
        <v>13</v>
      </c>
      <c r="D13">
        <v>14.25</v>
      </c>
      <c r="E13">
        <f t="shared" si="0"/>
        <v>19</v>
      </c>
      <c r="F13" s="1">
        <v>4.51</v>
      </c>
      <c r="H13" s="1">
        <f t="shared" si="1"/>
        <v>85.69</v>
      </c>
    </row>
    <row r="14" spans="1:8" x14ac:dyDescent="0.3">
      <c r="B14" t="s">
        <v>29</v>
      </c>
      <c r="C14" t="s">
        <v>13</v>
      </c>
      <c r="D14">
        <v>25.5</v>
      </c>
      <c r="E14">
        <f t="shared" si="0"/>
        <v>34</v>
      </c>
      <c r="F14" s="1">
        <v>2.87</v>
      </c>
      <c r="H14" s="1">
        <f t="shared" si="1"/>
        <v>97.58</v>
      </c>
    </row>
    <row r="15" spans="1:8" x14ac:dyDescent="0.3">
      <c r="B15" t="s">
        <v>11</v>
      </c>
      <c r="C15" t="s">
        <v>13</v>
      </c>
      <c r="D15">
        <f>2.25+12.75</f>
        <v>15</v>
      </c>
      <c r="E15">
        <f t="shared" si="0"/>
        <v>20</v>
      </c>
      <c r="F15" s="1">
        <v>2.7</v>
      </c>
      <c r="H15" s="1">
        <f t="shared" si="1"/>
        <v>54</v>
      </c>
    </row>
    <row r="16" spans="1:8" x14ac:dyDescent="0.3">
      <c r="B16" t="s">
        <v>3</v>
      </c>
      <c r="C16" t="s">
        <v>12</v>
      </c>
      <c r="D16">
        <v>90</v>
      </c>
      <c r="E16">
        <f>D16/5</f>
        <v>18</v>
      </c>
      <c r="F16" s="1">
        <v>6.97</v>
      </c>
      <c r="H16" s="1">
        <f t="shared" si="1"/>
        <v>125.46</v>
      </c>
    </row>
    <row r="17" spans="1:8" x14ac:dyDescent="0.3">
      <c r="A17">
        <v>2016</v>
      </c>
      <c r="B17" t="s">
        <v>0</v>
      </c>
      <c r="C17" t="s">
        <v>13</v>
      </c>
      <c r="D17">
        <v>39.75</v>
      </c>
      <c r="E17">
        <f t="shared" si="0"/>
        <v>53</v>
      </c>
      <c r="F17" s="1">
        <v>2.21</v>
      </c>
      <c r="H17" s="1">
        <f t="shared" si="1"/>
        <v>117.13</v>
      </c>
    </row>
    <row r="18" spans="1:8" x14ac:dyDescent="0.3">
      <c r="B18" t="s">
        <v>20</v>
      </c>
      <c r="C18" t="s">
        <v>13</v>
      </c>
      <c r="D18">
        <v>12</v>
      </c>
      <c r="E18">
        <f t="shared" si="0"/>
        <v>16</v>
      </c>
      <c r="F18" s="1"/>
      <c r="G18" s="1">
        <v>2.25</v>
      </c>
      <c r="H18" s="1">
        <f>G18*E18</f>
        <v>36</v>
      </c>
    </row>
    <row r="19" spans="1:8" x14ac:dyDescent="0.3">
      <c r="A19">
        <v>2015</v>
      </c>
      <c r="B19" t="s">
        <v>6</v>
      </c>
      <c r="C19" t="s">
        <v>13</v>
      </c>
      <c r="D19">
        <v>21</v>
      </c>
      <c r="E19">
        <f t="shared" si="0"/>
        <v>28</v>
      </c>
      <c r="F19" s="1"/>
      <c r="G19" s="1">
        <v>2.5</v>
      </c>
      <c r="H19" s="1">
        <f>G19*E19</f>
        <v>70</v>
      </c>
    </row>
    <row r="20" spans="1:8" x14ac:dyDescent="0.3">
      <c r="B20" t="s">
        <v>15</v>
      </c>
      <c r="C20" t="s">
        <v>13</v>
      </c>
      <c r="D20">
        <v>32.25</v>
      </c>
      <c r="E20">
        <f t="shared" si="0"/>
        <v>43</v>
      </c>
      <c r="F20" s="1">
        <v>3.11</v>
      </c>
      <c r="H20" s="1">
        <f t="shared" ref="H20:H25" si="2">E20*F20</f>
        <v>133.72999999999999</v>
      </c>
    </row>
    <row r="21" spans="1:8" x14ac:dyDescent="0.3">
      <c r="B21" t="s">
        <v>9</v>
      </c>
      <c r="C21" t="s">
        <v>13</v>
      </c>
      <c r="D21">
        <v>23.25</v>
      </c>
      <c r="E21">
        <f t="shared" si="0"/>
        <v>31</v>
      </c>
      <c r="F21" s="1">
        <v>3.69</v>
      </c>
      <c r="H21" s="1">
        <f t="shared" si="2"/>
        <v>114.39</v>
      </c>
    </row>
    <row r="22" spans="1:8" x14ac:dyDescent="0.3">
      <c r="B22" t="s">
        <v>21</v>
      </c>
      <c r="C22" t="s">
        <v>22</v>
      </c>
      <c r="D22">
        <v>10.5</v>
      </c>
      <c r="E22">
        <f>D22/1.5</f>
        <v>7</v>
      </c>
      <c r="F22" s="1">
        <v>11.6</v>
      </c>
      <c r="H22" s="1">
        <f t="shared" si="2"/>
        <v>81.2</v>
      </c>
    </row>
    <row r="23" spans="1:8" x14ac:dyDescent="0.3">
      <c r="B23" t="s">
        <v>10</v>
      </c>
      <c r="C23" t="s">
        <v>13</v>
      </c>
      <c r="D23">
        <v>13.5</v>
      </c>
      <c r="E23">
        <f t="shared" si="0"/>
        <v>18</v>
      </c>
      <c r="F23" s="1">
        <v>4.92</v>
      </c>
      <c r="H23" s="1">
        <f t="shared" si="2"/>
        <v>88.56</v>
      </c>
    </row>
    <row r="24" spans="1:8" x14ac:dyDescent="0.3">
      <c r="B24" t="s">
        <v>28</v>
      </c>
      <c r="C24" t="s">
        <v>13</v>
      </c>
      <c r="D24">
        <v>24</v>
      </c>
      <c r="E24">
        <f t="shared" si="0"/>
        <v>32</v>
      </c>
      <c r="F24" s="1">
        <v>3.28</v>
      </c>
      <c r="H24" s="1">
        <f t="shared" si="2"/>
        <v>104.96</v>
      </c>
    </row>
    <row r="25" spans="1:8" x14ac:dyDescent="0.3">
      <c r="A25">
        <v>2016</v>
      </c>
      <c r="B25" t="s">
        <v>19</v>
      </c>
      <c r="C25" t="s">
        <v>13</v>
      </c>
      <c r="D25">
        <v>16.5</v>
      </c>
      <c r="E25">
        <f t="shared" si="0"/>
        <v>22</v>
      </c>
      <c r="F25" s="1">
        <v>2.38</v>
      </c>
      <c r="H25" s="1">
        <f t="shared" si="2"/>
        <v>52.36</v>
      </c>
    </row>
    <row r="26" spans="1:8" x14ac:dyDescent="0.3">
      <c r="B26" t="s">
        <v>23</v>
      </c>
      <c r="C26" t="s">
        <v>13</v>
      </c>
      <c r="D26">
        <v>13.5</v>
      </c>
      <c r="E26">
        <f t="shared" si="0"/>
        <v>18</v>
      </c>
      <c r="F26" s="1"/>
      <c r="G26" s="1">
        <v>2.64</v>
      </c>
      <c r="H26" s="1">
        <f>G26*E26</f>
        <v>47.52</v>
      </c>
    </row>
    <row r="27" spans="1:8" x14ac:dyDescent="0.3">
      <c r="B27" t="s">
        <v>24</v>
      </c>
      <c r="C27" t="s">
        <v>13</v>
      </c>
      <c r="D27">
        <v>17.25</v>
      </c>
      <c r="E27">
        <f t="shared" si="0"/>
        <v>23</v>
      </c>
      <c r="F27" s="1"/>
      <c r="G27" s="1">
        <v>2</v>
      </c>
      <c r="H27" s="1">
        <f>G27*E27</f>
        <v>46</v>
      </c>
    </row>
    <row r="28" spans="1:8" x14ac:dyDescent="0.3">
      <c r="B28" t="s">
        <v>8</v>
      </c>
      <c r="C28" t="s">
        <v>13</v>
      </c>
      <c r="D28">
        <v>45</v>
      </c>
      <c r="E28">
        <f t="shared" si="0"/>
        <v>60</v>
      </c>
      <c r="F28" s="1">
        <v>3.11</v>
      </c>
      <c r="H28" s="1">
        <f>E28*F28</f>
        <v>186.6</v>
      </c>
    </row>
    <row r="29" spans="1:8" x14ac:dyDescent="0.3">
      <c r="B29" t="s">
        <v>27</v>
      </c>
      <c r="C29" t="s">
        <v>13</v>
      </c>
      <c r="D29">
        <v>22.5</v>
      </c>
      <c r="E29">
        <f t="shared" si="0"/>
        <v>30</v>
      </c>
      <c r="F29" s="1"/>
      <c r="G29" s="1">
        <v>1.88</v>
      </c>
      <c r="H29" s="1">
        <f>G29*E29</f>
        <v>56.4</v>
      </c>
    </row>
    <row r="30" spans="1:8" x14ac:dyDescent="0.3">
      <c r="B30" t="s">
        <v>14</v>
      </c>
      <c r="C30" t="s">
        <v>13</v>
      </c>
      <c r="D30">
        <v>18.75</v>
      </c>
      <c r="E30">
        <f t="shared" si="0"/>
        <v>25</v>
      </c>
      <c r="F30" s="1"/>
      <c r="G30" s="1">
        <v>1.7</v>
      </c>
      <c r="H30" s="1">
        <f>G30*E30</f>
        <v>42.5</v>
      </c>
    </row>
    <row r="31" spans="1:8" x14ac:dyDescent="0.3">
      <c r="F31" s="1"/>
    </row>
    <row r="32" spans="1:8" x14ac:dyDescent="0.3">
      <c r="H32" s="1">
        <f>SUM(H3:H31)</f>
        <v>2372.7300000000005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M18" sqref="M18"/>
    </sheetView>
  </sheetViews>
  <sheetFormatPr defaultRowHeight="14.4" x14ac:dyDescent="0.3"/>
  <cols>
    <col min="1" max="1" width="5.5546875" customWidth="1"/>
    <col min="2" max="2" width="34.5546875" customWidth="1"/>
    <col min="3" max="3" width="18.44140625" customWidth="1"/>
    <col min="4" max="4" width="7.21875" customWidth="1"/>
    <col min="5" max="5" width="5.88671875" customWidth="1"/>
    <col min="6" max="6" width="8.77734375" customWidth="1"/>
    <col min="7" max="7" width="8.88671875" style="1" customWidth="1"/>
    <col min="8" max="8" width="10.88671875" customWidth="1"/>
  </cols>
  <sheetData>
    <row r="1" spans="1:8" x14ac:dyDescent="0.3">
      <c r="A1" t="s">
        <v>32</v>
      </c>
      <c r="F1" s="2" t="s">
        <v>35</v>
      </c>
      <c r="G1" s="2" t="s">
        <v>35</v>
      </c>
    </row>
    <row r="2" spans="1:8" x14ac:dyDescent="0.3">
      <c r="F2" s="2" t="s">
        <v>36</v>
      </c>
      <c r="G2" s="2" t="s">
        <v>38</v>
      </c>
    </row>
    <row r="3" spans="1:8" x14ac:dyDescent="0.3">
      <c r="F3" s="2" t="s">
        <v>37</v>
      </c>
      <c r="G3" s="2" t="s">
        <v>37</v>
      </c>
    </row>
    <row r="5" spans="1:8" x14ac:dyDescent="0.3">
      <c r="A5">
        <v>2015</v>
      </c>
      <c r="B5" t="s">
        <v>18</v>
      </c>
      <c r="C5" t="s">
        <v>13</v>
      </c>
      <c r="D5">
        <v>48.75</v>
      </c>
      <c r="E5">
        <f>D5/0.75</f>
        <v>65</v>
      </c>
      <c r="F5" s="1">
        <v>2.54</v>
      </c>
      <c r="H5" s="1">
        <f>E5*F5</f>
        <v>165.1</v>
      </c>
    </row>
    <row r="6" spans="1:8" x14ac:dyDescent="0.3">
      <c r="A6">
        <v>2016</v>
      </c>
      <c r="B6" t="s">
        <v>1</v>
      </c>
      <c r="C6" t="s">
        <v>13</v>
      </c>
      <c r="D6">
        <v>108</v>
      </c>
      <c r="E6">
        <f t="shared" ref="E6:E33" si="0">D6/0.75</f>
        <v>144</v>
      </c>
      <c r="F6" s="1">
        <v>2.46</v>
      </c>
      <c r="H6" s="1">
        <f>E6*F6</f>
        <v>354.24</v>
      </c>
    </row>
    <row r="7" spans="1:8" x14ac:dyDescent="0.3">
      <c r="A7">
        <v>2013</v>
      </c>
      <c r="B7" t="s">
        <v>2</v>
      </c>
      <c r="C7" t="s">
        <v>13</v>
      </c>
      <c r="D7">
        <v>1.5</v>
      </c>
      <c r="E7">
        <f t="shared" si="0"/>
        <v>2</v>
      </c>
      <c r="F7" s="1"/>
      <c r="G7" s="1">
        <v>2.9</v>
      </c>
      <c r="H7" s="1">
        <f>G7*E7</f>
        <v>5.8</v>
      </c>
    </row>
    <row r="8" spans="1:8" x14ac:dyDescent="0.3">
      <c r="B8" t="s">
        <v>34</v>
      </c>
      <c r="C8" t="s">
        <v>13</v>
      </c>
      <c r="D8">
        <v>3</v>
      </c>
      <c r="E8">
        <f t="shared" si="0"/>
        <v>4</v>
      </c>
      <c r="F8" s="1">
        <v>2.87</v>
      </c>
      <c r="H8" s="1">
        <f>E8*F8</f>
        <v>11.48</v>
      </c>
    </row>
    <row r="9" spans="1:8" x14ac:dyDescent="0.3">
      <c r="B9" t="s">
        <v>17</v>
      </c>
      <c r="C9" t="s">
        <v>13</v>
      </c>
      <c r="D9">
        <v>5.25</v>
      </c>
      <c r="E9">
        <f t="shared" si="0"/>
        <v>7</v>
      </c>
      <c r="F9" s="1"/>
      <c r="G9" s="1">
        <v>18</v>
      </c>
      <c r="H9" s="1">
        <f>G9*E9</f>
        <v>126</v>
      </c>
    </row>
    <row r="10" spans="1:8" x14ac:dyDescent="0.3">
      <c r="B10" t="s">
        <v>16</v>
      </c>
      <c r="C10" t="s">
        <v>13</v>
      </c>
      <c r="D10">
        <v>5.25</v>
      </c>
      <c r="E10">
        <f t="shared" si="0"/>
        <v>7</v>
      </c>
      <c r="F10" s="1"/>
      <c r="G10" s="1">
        <v>16</v>
      </c>
      <c r="H10" s="1">
        <f>G10*E10</f>
        <v>112</v>
      </c>
    </row>
    <row r="11" spans="1:8" x14ac:dyDescent="0.3">
      <c r="B11" t="s">
        <v>4</v>
      </c>
      <c r="C11" t="s">
        <v>12</v>
      </c>
      <c r="D11">
        <v>130</v>
      </c>
      <c r="E11">
        <f>D11/5</f>
        <v>26</v>
      </c>
      <c r="F11" s="1">
        <v>6.97</v>
      </c>
      <c r="H11" s="1">
        <f>E11*F11</f>
        <v>181.22</v>
      </c>
    </row>
    <row r="12" spans="1:8" x14ac:dyDescent="0.3">
      <c r="B12" t="s">
        <v>26</v>
      </c>
      <c r="C12" t="s">
        <v>25</v>
      </c>
      <c r="D12">
        <v>3</v>
      </c>
      <c r="E12">
        <f>D12/0.5</f>
        <v>6</v>
      </c>
      <c r="F12" s="1"/>
      <c r="G12" s="1">
        <v>5.2</v>
      </c>
      <c r="H12" s="1">
        <f>G12*E12</f>
        <v>31.200000000000003</v>
      </c>
    </row>
    <row r="13" spans="1:8" x14ac:dyDescent="0.3">
      <c r="A13">
        <v>2015</v>
      </c>
      <c r="B13" t="s">
        <v>5</v>
      </c>
      <c r="C13" t="s">
        <v>13</v>
      </c>
      <c r="D13">
        <v>70.5</v>
      </c>
      <c r="E13">
        <f t="shared" si="0"/>
        <v>94</v>
      </c>
      <c r="F13" s="1">
        <v>2.38</v>
      </c>
      <c r="H13" s="1">
        <f t="shared" ref="H13:H19" si="1">E13*F13</f>
        <v>223.72</v>
      </c>
    </row>
    <row r="14" spans="1:8" x14ac:dyDescent="0.3">
      <c r="A14">
        <v>2012</v>
      </c>
      <c r="B14" t="s">
        <v>7</v>
      </c>
      <c r="C14" t="s">
        <v>13</v>
      </c>
      <c r="D14">
        <v>12</v>
      </c>
      <c r="E14">
        <f t="shared" si="0"/>
        <v>16</v>
      </c>
      <c r="F14" s="1">
        <v>4.67</v>
      </c>
      <c r="H14" s="1">
        <f t="shared" si="1"/>
        <v>74.72</v>
      </c>
    </row>
    <row r="15" spans="1:8" x14ac:dyDescent="0.3">
      <c r="A15">
        <v>2016</v>
      </c>
      <c r="B15" t="s">
        <v>7</v>
      </c>
      <c r="C15" t="s">
        <v>13</v>
      </c>
      <c r="D15">
        <v>25.5</v>
      </c>
      <c r="E15">
        <f t="shared" si="0"/>
        <v>34</v>
      </c>
      <c r="F15" s="1">
        <v>4.67</v>
      </c>
      <c r="H15" s="1">
        <f t="shared" si="1"/>
        <v>158.78</v>
      </c>
    </row>
    <row r="16" spans="1:8" x14ac:dyDescent="0.3">
      <c r="B16" t="s">
        <v>29</v>
      </c>
      <c r="C16" t="s">
        <v>13</v>
      </c>
      <c r="D16">
        <v>35.25</v>
      </c>
      <c r="E16">
        <f t="shared" si="0"/>
        <v>47</v>
      </c>
      <c r="F16" s="1">
        <v>2.87</v>
      </c>
      <c r="H16" s="1">
        <f t="shared" si="1"/>
        <v>134.89000000000001</v>
      </c>
    </row>
    <row r="17" spans="1:8" x14ac:dyDescent="0.3">
      <c r="B17" t="s">
        <v>11</v>
      </c>
      <c r="C17" t="s">
        <v>13</v>
      </c>
      <c r="D17">
        <v>45.75</v>
      </c>
      <c r="E17">
        <f t="shared" si="0"/>
        <v>61</v>
      </c>
      <c r="F17" s="1">
        <v>2.79</v>
      </c>
      <c r="H17" s="1">
        <f t="shared" si="1"/>
        <v>170.19</v>
      </c>
    </row>
    <row r="18" spans="1:8" x14ac:dyDescent="0.3">
      <c r="B18" t="s">
        <v>3</v>
      </c>
      <c r="C18" t="s">
        <v>12</v>
      </c>
      <c r="D18">
        <v>40</v>
      </c>
      <c r="E18">
        <f>D18/5</f>
        <v>8</v>
      </c>
      <c r="F18" s="1">
        <v>6.97</v>
      </c>
      <c r="H18" s="1">
        <f t="shared" si="1"/>
        <v>55.76</v>
      </c>
    </row>
    <row r="19" spans="1:8" x14ac:dyDescent="0.3">
      <c r="A19">
        <v>2016</v>
      </c>
      <c r="B19" t="s">
        <v>0</v>
      </c>
      <c r="C19" t="s">
        <v>13</v>
      </c>
      <c r="D19">
        <v>57.75</v>
      </c>
      <c r="E19">
        <f t="shared" si="0"/>
        <v>77</v>
      </c>
      <c r="F19" s="1">
        <v>2.38</v>
      </c>
      <c r="H19" s="1">
        <f t="shared" si="1"/>
        <v>183.26</v>
      </c>
    </row>
    <row r="20" spans="1:8" x14ac:dyDescent="0.3">
      <c r="B20" t="s">
        <v>20</v>
      </c>
      <c r="C20" t="s">
        <v>13</v>
      </c>
      <c r="D20">
        <v>15.75</v>
      </c>
      <c r="E20">
        <f t="shared" si="0"/>
        <v>21</v>
      </c>
      <c r="F20" s="1"/>
      <c r="G20" s="1">
        <v>2.25</v>
      </c>
      <c r="H20" s="1">
        <f>G20*E20</f>
        <v>47.25</v>
      </c>
    </row>
    <row r="21" spans="1:8" x14ac:dyDescent="0.3">
      <c r="A21">
        <v>2015</v>
      </c>
      <c r="B21" t="s">
        <v>6</v>
      </c>
      <c r="C21" t="s">
        <v>13</v>
      </c>
      <c r="D21">
        <v>39.75</v>
      </c>
      <c r="E21">
        <f t="shared" si="0"/>
        <v>53</v>
      </c>
      <c r="F21" s="1"/>
      <c r="G21" s="1">
        <v>2.5</v>
      </c>
      <c r="H21" s="1">
        <f>G21*E21</f>
        <v>132.5</v>
      </c>
    </row>
    <row r="22" spans="1:8" x14ac:dyDescent="0.3">
      <c r="B22" t="s">
        <v>15</v>
      </c>
      <c r="C22" t="s">
        <v>13</v>
      </c>
      <c r="D22">
        <v>69.75</v>
      </c>
      <c r="E22">
        <f t="shared" si="0"/>
        <v>93</v>
      </c>
      <c r="F22" s="1">
        <v>3.2</v>
      </c>
      <c r="H22" s="1">
        <f t="shared" ref="H22:H27" si="2">E22*F22</f>
        <v>297.60000000000002</v>
      </c>
    </row>
    <row r="23" spans="1:8" x14ac:dyDescent="0.3">
      <c r="B23" t="s">
        <v>9</v>
      </c>
      <c r="C23" t="s">
        <v>13</v>
      </c>
      <c r="D23">
        <v>60.75</v>
      </c>
      <c r="E23">
        <f t="shared" si="0"/>
        <v>81</v>
      </c>
      <c r="F23" s="1">
        <v>3.93</v>
      </c>
      <c r="H23" s="1">
        <f t="shared" si="2"/>
        <v>318.33000000000004</v>
      </c>
    </row>
    <row r="24" spans="1:8" x14ac:dyDescent="0.3">
      <c r="B24" t="s">
        <v>21</v>
      </c>
      <c r="C24" t="s">
        <v>22</v>
      </c>
      <c r="D24">
        <v>27</v>
      </c>
      <c r="E24">
        <f>D24/1.5</f>
        <v>18</v>
      </c>
      <c r="F24" s="1">
        <v>11.6</v>
      </c>
      <c r="H24" s="1">
        <f t="shared" si="2"/>
        <v>208.79999999999998</v>
      </c>
    </row>
    <row r="25" spans="1:8" x14ac:dyDescent="0.3">
      <c r="B25" t="s">
        <v>10</v>
      </c>
      <c r="C25" t="s">
        <v>13</v>
      </c>
      <c r="D25">
        <v>37.5</v>
      </c>
      <c r="E25">
        <f t="shared" si="0"/>
        <v>50</v>
      </c>
      <c r="F25" s="1">
        <v>4.92</v>
      </c>
      <c r="H25" s="1">
        <f t="shared" si="2"/>
        <v>246</v>
      </c>
    </row>
    <row r="26" spans="1:8" x14ac:dyDescent="0.3">
      <c r="B26" t="s">
        <v>28</v>
      </c>
      <c r="C26" t="s">
        <v>13</v>
      </c>
      <c r="D26">
        <v>56.25</v>
      </c>
      <c r="E26">
        <f t="shared" si="0"/>
        <v>75</v>
      </c>
      <c r="F26" s="1">
        <v>3.28</v>
      </c>
      <c r="H26" s="1">
        <f t="shared" si="2"/>
        <v>245.99999999999997</v>
      </c>
    </row>
    <row r="27" spans="1:8" x14ac:dyDescent="0.3">
      <c r="A27">
        <v>2016</v>
      </c>
      <c r="B27" t="s">
        <v>19</v>
      </c>
      <c r="C27" t="s">
        <v>13</v>
      </c>
      <c r="D27">
        <v>70.5</v>
      </c>
      <c r="E27">
        <f t="shared" si="0"/>
        <v>94</v>
      </c>
      <c r="F27" s="1">
        <v>2.54</v>
      </c>
      <c r="H27" s="1">
        <f t="shared" si="2"/>
        <v>238.76</v>
      </c>
    </row>
    <row r="28" spans="1:8" x14ac:dyDescent="0.3">
      <c r="B28" t="s">
        <v>23</v>
      </c>
      <c r="C28" t="s">
        <v>13</v>
      </c>
      <c r="D28">
        <v>10.5</v>
      </c>
      <c r="E28">
        <f t="shared" si="0"/>
        <v>14</v>
      </c>
      <c r="F28" s="1"/>
      <c r="G28" s="1">
        <v>2.64</v>
      </c>
      <c r="H28" s="1">
        <f>G28*E28</f>
        <v>36.96</v>
      </c>
    </row>
    <row r="29" spans="1:8" x14ac:dyDescent="0.3">
      <c r="B29" t="s">
        <v>24</v>
      </c>
      <c r="C29" t="s">
        <v>13</v>
      </c>
      <c r="D29">
        <v>9.75</v>
      </c>
      <c r="E29">
        <f t="shared" si="0"/>
        <v>13</v>
      </c>
      <c r="F29" s="1"/>
      <c r="G29" s="1">
        <v>2</v>
      </c>
      <c r="H29" s="1">
        <f>G29*E29</f>
        <v>26</v>
      </c>
    </row>
    <row r="30" spans="1:8" x14ac:dyDescent="0.3">
      <c r="B30" t="s">
        <v>33</v>
      </c>
      <c r="C30" t="s">
        <v>13</v>
      </c>
      <c r="D30">
        <v>42.75</v>
      </c>
      <c r="E30">
        <f t="shared" si="0"/>
        <v>57</v>
      </c>
      <c r="F30" s="1"/>
      <c r="G30" s="1">
        <v>2.62</v>
      </c>
      <c r="H30" s="1">
        <f>G30*E30</f>
        <v>149.34</v>
      </c>
    </row>
    <row r="31" spans="1:8" x14ac:dyDescent="0.3">
      <c r="B31" t="s">
        <v>8</v>
      </c>
      <c r="C31" t="s">
        <v>13</v>
      </c>
      <c r="D31">
        <v>30</v>
      </c>
      <c r="E31">
        <f t="shared" si="0"/>
        <v>40</v>
      </c>
      <c r="F31" s="1">
        <v>3.2</v>
      </c>
      <c r="H31" s="1">
        <f>E31*F31</f>
        <v>128</v>
      </c>
    </row>
    <row r="32" spans="1:8" x14ac:dyDescent="0.3">
      <c r="B32" t="s">
        <v>27</v>
      </c>
      <c r="C32" t="s">
        <v>13</v>
      </c>
      <c r="D32">
        <v>45</v>
      </c>
      <c r="E32">
        <f t="shared" si="0"/>
        <v>60</v>
      </c>
      <c r="F32" s="1"/>
      <c r="G32" s="1">
        <v>1.88</v>
      </c>
      <c r="H32" s="1">
        <f>G32*E32</f>
        <v>112.8</v>
      </c>
    </row>
    <row r="33" spans="2:8" x14ac:dyDescent="0.3">
      <c r="B33" t="s">
        <v>14</v>
      </c>
      <c r="C33" t="s">
        <v>13</v>
      </c>
      <c r="D33">
        <v>22.5</v>
      </c>
      <c r="E33">
        <f t="shared" si="0"/>
        <v>30</v>
      </c>
      <c r="F33" s="1"/>
      <c r="G33" s="1">
        <v>1.7</v>
      </c>
      <c r="H33" s="1">
        <f>G33*E33</f>
        <v>51</v>
      </c>
    </row>
    <row r="35" spans="2:8" x14ac:dyDescent="0.3">
      <c r="H35" s="1">
        <f>SUM(H6:H34)</f>
        <v>4062.6000000000004</v>
      </c>
    </row>
  </sheetData>
  <sortState ref="A5:D30">
    <sortCondition ref="B5:B30"/>
  </sortState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Sede</vt:lpstr>
      <vt:lpstr>PORDENONE</vt:lpstr>
      <vt:lpstr>MANIAGO</vt:lpstr>
      <vt:lpstr>TOLMEZZO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2017-09-17T18:34:14Z</cp:lastPrinted>
  <dcterms:created xsi:type="dcterms:W3CDTF">2017-07-12T07:32:13Z</dcterms:created>
  <dcterms:modified xsi:type="dcterms:W3CDTF">2017-09-17T18:34:16Z</dcterms:modified>
</cp:coreProperties>
</file>