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bilancio\2018\"/>
    </mc:Choice>
  </mc:AlternateContent>
  <bookViews>
    <workbookView xWindow="0" yWindow="0" windowWidth="23040" windowHeight="9408" activeTab="2"/>
  </bookViews>
  <sheets>
    <sheet name="Sede" sheetId="5" r:id="rId1"/>
    <sheet name="PORDENONE" sheetId="4" r:id="rId2"/>
    <sheet name="MANIAGO" sheetId="3" r:id="rId3"/>
    <sheet name="TOLMEZZO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7" i="3"/>
  <c r="D28" i="4"/>
  <c r="D31" i="5"/>
  <c r="H28" i="5" l="1"/>
  <c r="H25" i="1" l="1"/>
  <c r="H19" i="1"/>
  <c r="H6" i="1"/>
  <c r="H24" i="3"/>
  <c r="H18" i="3"/>
  <c r="H6" i="3"/>
  <c r="E6" i="5"/>
  <c r="H6" i="5" s="1"/>
  <c r="E17" i="5"/>
  <c r="H17" i="5" s="1"/>
  <c r="E28" i="1" l="1"/>
  <c r="H28" i="1" s="1"/>
  <c r="E27" i="1"/>
  <c r="H27" i="1" s="1"/>
  <c r="E26" i="1"/>
  <c r="H26" i="1" s="1"/>
  <c r="E25" i="1"/>
  <c r="E24" i="1"/>
  <c r="H24" i="1" s="1"/>
  <c r="E23" i="1"/>
  <c r="H23" i="1" s="1"/>
  <c r="E22" i="1"/>
  <c r="H22" i="1" s="1"/>
  <c r="E21" i="1"/>
  <c r="H21" i="1" s="1"/>
  <c r="E20" i="1"/>
  <c r="H20" i="1" s="1"/>
  <c r="E19" i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E25" i="3"/>
  <c r="H25" i="3" s="1"/>
  <c r="E24" i="3"/>
  <c r="E23" i="3"/>
  <c r="H23" i="3" s="1"/>
  <c r="E22" i="3"/>
  <c r="H22" i="3" s="1"/>
  <c r="E21" i="3"/>
  <c r="H21" i="3" s="1"/>
  <c r="E20" i="3"/>
  <c r="H20" i="3" s="1"/>
  <c r="E19" i="3"/>
  <c r="H19" i="3" s="1"/>
  <c r="E18" i="3"/>
  <c r="E17" i="3"/>
  <c r="H17" i="3" s="1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H10" i="3" s="1"/>
  <c r="E9" i="3"/>
  <c r="H9" i="3" s="1"/>
  <c r="E8" i="3"/>
  <c r="H8" i="3" s="1"/>
  <c r="E7" i="3"/>
  <c r="H7" i="3" s="1"/>
  <c r="E6" i="3"/>
  <c r="H30" i="1" l="1"/>
  <c r="H27" i="3"/>
  <c r="E26" i="4" l="1"/>
  <c r="H26" i="4" s="1"/>
  <c r="E13" i="5" l="1"/>
  <c r="H13" i="5" s="1"/>
  <c r="E29" i="5"/>
  <c r="H29" i="5" s="1"/>
  <c r="E28" i="5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6" i="5"/>
  <c r="H16" i="5" s="1"/>
  <c r="E15" i="5"/>
  <c r="H15" i="5" s="1"/>
  <c r="E14" i="5"/>
  <c r="H14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E21" i="4"/>
  <c r="H21" i="4" s="1"/>
  <c r="E16" i="4"/>
  <c r="H16" i="4" s="1"/>
  <c r="E11" i="4"/>
  <c r="H11" i="4" s="1"/>
  <c r="E10" i="4"/>
  <c r="H10" i="4" s="1"/>
  <c r="E25" i="4"/>
  <c r="H25" i="4" s="1"/>
  <c r="E24" i="4"/>
  <c r="H24" i="4" s="1"/>
  <c r="E23" i="4"/>
  <c r="H23" i="4" s="1"/>
  <c r="E22" i="4"/>
  <c r="H22" i="4" s="1"/>
  <c r="E20" i="4"/>
  <c r="H20" i="4" s="1"/>
  <c r="E19" i="4"/>
  <c r="H19" i="4" s="1"/>
  <c r="E18" i="4"/>
  <c r="H18" i="4" s="1"/>
  <c r="E17" i="4"/>
  <c r="H17" i="4" s="1"/>
  <c r="E15" i="4"/>
  <c r="H15" i="4" s="1"/>
  <c r="E14" i="4"/>
  <c r="H14" i="4" s="1"/>
  <c r="E13" i="4"/>
  <c r="H13" i="4" s="1"/>
  <c r="E12" i="4"/>
  <c r="H12" i="4" s="1"/>
  <c r="E9" i="4"/>
  <c r="H9" i="4" s="1"/>
  <c r="E8" i="4"/>
  <c r="H8" i="4" s="1"/>
  <c r="E7" i="4"/>
  <c r="H7" i="4" s="1"/>
  <c r="E6" i="4"/>
  <c r="H6" i="4" s="1"/>
  <c r="H31" i="5" l="1"/>
  <c r="H28" i="4"/>
</calcChain>
</file>

<file path=xl/sharedStrings.xml><?xml version="1.0" encoding="utf-8"?>
<sst xmlns="http://schemas.openxmlformats.org/spreadsheetml/2006/main" count="212" uniqueCount="45">
  <si>
    <t>CABERNET SIMPOSIO DOC FRIULI GRAVE</t>
  </si>
  <si>
    <t>MERLOT BAG IN BOX IGT VENEZIE</t>
  </si>
  <si>
    <t>CHARDONNAY BAG IN BOX IGT VENEZIE</t>
  </si>
  <si>
    <t>FRIULANO DOC FRIULI GRAVE</t>
  </si>
  <si>
    <t>FRIULANO SIMPOSIO DOC FRIULI GRAVE</t>
  </si>
  <si>
    <t>SIMPOSIO PROSECCO</t>
  </si>
  <si>
    <t>PROSECCO DOCG SPUMANTE EXTRA DRY</t>
  </si>
  <si>
    <t>MARZEMINO FRIZZANTE IGT VENEZIE</t>
  </si>
  <si>
    <t>BAG IN BOX 5 LT</t>
  </si>
  <si>
    <t>BOTTIGLIE 0,75 LT</t>
  </si>
  <si>
    <t>PROSECCO DOC FRIZZANTE</t>
  </si>
  <si>
    <t>CHAMPAGNE GRAND RESERVE</t>
  </si>
  <si>
    <t>CHAMPAGNE BLANC DE BLANCS</t>
  </si>
  <si>
    <t>MOSCATO SPUMANTE DOC</t>
  </si>
  <si>
    <t>PROSECCO DOCG MAGNUM</t>
  </si>
  <si>
    <t>BOTTIGLIE 1,50 LT</t>
  </si>
  <si>
    <t>RIBOLLA GIALLA SPUMANTE</t>
  </si>
  <si>
    <t>ROSE' SPUMANTE DRY</t>
  </si>
  <si>
    <t>BOTTIGLIE 0,5 LT</t>
  </si>
  <si>
    <t>FIOLA BIANCO DA UVE STRAMATURE</t>
  </si>
  <si>
    <t>PROSECCO FRIZZANTE DOC TREVISO</t>
  </si>
  <si>
    <t>MANZONI BIANCO M.T.</t>
  </si>
  <si>
    <t>SAUVIGNON DOC FRIULI GRAVE</t>
  </si>
  <si>
    <t>CABERNET IGT MARCA TREVIGIANA</t>
  </si>
  <si>
    <t>PREZZO DI</t>
  </si>
  <si>
    <t>VENDITA</t>
  </si>
  <si>
    <t>A BOTT.</t>
  </si>
  <si>
    <t>ACQUISTO</t>
  </si>
  <si>
    <t>FUSTO DA 20 LT</t>
  </si>
  <si>
    <t>MERLOT MARCA TREVIGIANA</t>
  </si>
  <si>
    <t>PINOT GRIGIO DOC DELLE VENEZIE</t>
  </si>
  <si>
    <t>REFOSCO DAL P.R. TREVENEZIE</t>
  </si>
  <si>
    <t>PROSECCO DOC TV SPUM. EXTRA DRY</t>
  </si>
  <si>
    <t>MERLOT BAG IN BOX IGT TREVENEZIE</t>
  </si>
  <si>
    <t>GIACENZA PORDENONE 30/06/18</t>
  </si>
  <si>
    <t>GIACENZA MANIAGO 30/06/18</t>
  </si>
  <si>
    <t>MERLOT BAG IN BOX IGT DELLE VENEZIE</t>
  </si>
  <si>
    <t>BIANCO FRIZZANTE IN FUSTO</t>
  </si>
  <si>
    <t>MERLOT IGT MARCA TREVIGIANA</t>
  </si>
  <si>
    <t>REFOSCO DAL P.R. IGT TREVENEZIE</t>
  </si>
  <si>
    <t>PROSECCO DOC TV SPUMANTE EXTRA DRY</t>
  </si>
  <si>
    <t>GIACENZA TOLMEZZO 30/06/18</t>
  </si>
  <si>
    <t xml:space="preserve">GIACENZA SEDE 30/06/18 </t>
  </si>
  <si>
    <t>lt</t>
  </si>
  <si>
    <t>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</si>
</sst>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4" workbookViewId="0">
      <selection activeCell="E31" sqref="E31"/>
    </sheetView>
  </sheetViews>
  <sheetFormatPr defaultRowHeight="14.4" x14ac:dyDescent="0.3"/>
  <cols>
    <col min="2" max="2" width="37.44140625" customWidth="1"/>
    <col min="3" max="3" width="30.109375" customWidth="1"/>
    <col min="6" max="6" width="10.44140625" customWidth="1"/>
    <col min="7" max="7" width="10.44140625" style="1" customWidth="1"/>
    <col min="8" max="8" width="13.44140625" customWidth="1"/>
  </cols>
  <sheetData>
    <row r="1" spans="1:8" x14ac:dyDescent="0.3">
      <c r="A1" t="s">
        <v>42</v>
      </c>
      <c r="F1" s="2" t="s">
        <v>24</v>
      </c>
      <c r="G1" s="2" t="s">
        <v>24</v>
      </c>
    </row>
    <row r="2" spans="1:8" x14ac:dyDescent="0.3">
      <c r="F2" s="2" t="s">
        <v>25</v>
      </c>
      <c r="G2" s="2" t="s">
        <v>27</v>
      </c>
    </row>
    <row r="3" spans="1:8" x14ac:dyDescent="0.3">
      <c r="F3" s="2" t="s">
        <v>26</v>
      </c>
      <c r="G3" s="2" t="s">
        <v>26</v>
      </c>
    </row>
    <row r="4" spans="1:8" x14ac:dyDescent="0.3">
      <c r="D4" s="2" t="s">
        <v>43</v>
      </c>
      <c r="E4" s="2" t="s">
        <v>44</v>
      </c>
    </row>
    <row r="6" spans="1:8" x14ac:dyDescent="0.3">
      <c r="B6" t="s">
        <v>37</v>
      </c>
      <c r="C6" t="s">
        <v>28</v>
      </c>
      <c r="D6">
        <v>40</v>
      </c>
      <c r="E6">
        <f>D6/20</f>
        <v>2</v>
      </c>
      <c r="F6" s="1"/>
      <c r="G6" s="1">
        <v>1.55</v>
      </c>
      <c r="H6" s="1">
        <f>G6*E6</f>
        <v>3.1</v>
      </c>
    </row>
    <row r="7" spans="1:8" x14ac:dyDescent="0.3">
      <c r="A7">
        <v>2016</v>
      </c>
      <c r="B7" t="s">
        <v>0</v>
      </c>
      <c r="C7" t="s">
        <v>9</v>
      </c>
      <c r="D7">
        <v>1169.25</v>
      </c>
      <c r="E7">
        <f t="shared" ref="E7:E29" si="0">D7/0.75</f>
        <v>1559</v>
      </c>
      <c r="F7" s="1"/>
      <c r="G7" s="1">
        <v>3.4</v>
      </c>
      <c r="H7" s="1">
        <f>G7*E7</f>
        <v>5300.5999999999995</v>
      </c>
    </row>
    <row r="8" spans="1:8" x14ac:dyDescent="0.3">
      <c r="B8" t="s">
        <v>23</v>
      </c>
      <c r="C8" t="s">
        <v>9</v>
      </c>
      <c r="D8">
        <v>422.25</v>
      </c>
      <c r="E8">
        <f t="shared" si="0"/>
        <v>563</v>
      </c>
      <c r="F8" s="1">
        <v>3.11</v>
      </c>
      <c r="H8" s="1">
        <f>E8*F8</f>
        <v>1750.9299999999998</v>
      </c>
    </row>
    <row r="9" spans="1:8" x14ac:dyDescent="0.3">
      <c r="B9" t="s">
        <v>12</v>
      </c>
      <c r="C9" t="s">
        <v>9</v>
      </c>
      <c r="D9">
        <v>9.75</v>
      </c>
      <c r="E9">
        <f t="shared" si="0"/>
        <v>13</v>
      </c>
      <c r="F9" s="1"/>
      <c r="G9" s="1">
        <v>18</v>
      </c>
      <c r="H9" s="1">
        <f>G9*E9</f>
        <v>234</v>
      </c>
    </row>
    <row r="10" spans="1:8" x14ac:dyDescent="0.3">
      <c r="B10" t="s">
        <v>11</v>
      </c>
      <c r="C10" t="s">
        <v>9</v>
      </c>
      <c r="D10">
        <v>7.5</v>
      </c>
      <c r="E10">
        <f t="shared" si="0"/>
        <v>10</v>
      </c>
      <c r="F10" s="1"/>
      <c r="G10" s="1">
        <v>16</v>
      </c>
      <c r="H10" s="1">
        <f>G10*E10</f>
        <v>160</v>
      </c>
    </row>
    <row r="11" spans="1:8" x14ac:dyDescent="0.3">
      <c r="B11" t="s">
        <v>2</v>
      </c>
      <c r="C11" t="s">
        <v>8</v>
      </c>
      <c r="D11">
        <v>725</v>
      </c>
      <c r="E11">
        <f>D11/5</f>
        <v>145</v>
      </c>
      <c r="F11" s="1">
        <v>7.05</v>
      </c>
      <c r="H11" s="1">
        <f>E11*F11</f>
        <v>1022.25</v>
      </c>
    </row>
    <row r="12" spans="1:8" x14ac:dyDescent="0.3">
      <c r="B12" t="s">
        <v>19</v>
      </c>
      <c r="C12" t="s">
        <v>18</v>
      </c>
      <c r="D12">
        <v>15</v>
      </c>
      <c r="E12">
        <f>D12/0.5</f>
        <v>30</v>
      </c>
      <c r="F12" s="1"/>
      <c r="G12" s="1">
        <v>6.8</v>
      </c>
      <c r="H12" s="1">
        <f>G12*E12</f>
        <v>204</v>
      </c>
    </row>
    <row r="13" spans="1:8" x14ac:dyDescent="0.3">
      <c r="A13">
        <v>2017</v>
      </c>
      <c r="B13" t="s">
        <v>3</v>
      </c>
      <c r="C13" t="s">
        <v>9</v>
      </c>
      <c r="D13">
        <v>662.25</v>
      </c>
      <c r="E13">
        <f t="shared" si="0"/>
        <v>883</v>
      </c>
      <c r="F13" s="1">
        <v>2.29</v>
      </c>
      <c r="H13" s="1">
        <f t="shared" ref="H13:H19" si="1">E13*F13</f>
        <v>2022.07</v>
      </c>
    </row>
    <row r="14" spans="1:8" x14ac:dyDescent="0.3">
      <c r="A14">
        <v>2016</v>
      </c>
      <c r="B14" t="s">
        <v>4</v>
      </c>
      <c r="C14" t="s">
        <v>9</v>
      </c>
      <c r="D14">
        <v>150</v>
      </c>
      <c r="E14">
        <f t="shared" si="0"/>
        <v>200</v>
      </c>
      <c r="F14" s="1">
        <v>4.59</v>
      </c>
      <c r="H14" s="1">
        <f t="shared" si="1"/>
        <v>918</v>
      </c>
    </row>
    <row r="15" spans="1:8" x14ac:dyDescent="0.3">
      <c r="B15" t="s">
        <v>21</v>
      </c>
      <c r="C15" t="s">
        <v>9</v>
      </c>
      <c r="D15">
        <v>464.25</v>
      </c>
      <c r="E15">
        <f t="shared" si="0"/>
        <v>619</v>
      </c>
      <c r="F15" s="1">
        <v>3.11</v>
      </c>
      <c r="H15" s="1">
        <f t="shared" si="1"/>
        <v>1925.09</v>
      </c>
    </row>
    <row r="16" spans="1:8" x14ac:dyDescent="0.3">
      <c r="B16" t="s">
        <v>7</v>
      </c>
      <c r="C16" t="s">
        <v>9</v>
      </c>
      <c r="D16">
        <v>399</v>
      </c>
      <c r="E16">
        <f t="shared" si="0"/>
        <v>532</v>
      </c>
      <c r="F16" s="1">
        <v>2.79</v>
      </c>
      <c r="H16" s="1">
        <f t="shared" si="1"/>
        <v>1484.28</v>
      </c>
    </row>
    <row r="17" spans="1:8" x14ac:dyDescent="0.3">
      <c r="B17" t="s">
        <v>1</v>
      </c>
      <c r="C17" t="s">
        <v>8</v>
      </c>
      <c r="D17">
        <v>145</v>
      </c>
      <c r="E17">
        <f>D17/5</f>
        <v>29</v>
      </c>
      <c r="F17" s="1">
        <v>7.05</v>
      </c>
      <c r="H17" s="1">
        <f t="shared" ref="H17" si="2">E17*F17</f>
        <v>204.45</v>
      </c>
    </row>
    <row r="18" spans="1:8" x14ac:dyDescent="0.3">
      <c r="B18" t="s">
        <v>33</v>
      </c>
      <c r="C18" t="s">
        <v>8</v>
      </c>
      <c r="D18">
        <v>235</v>
      </c>
      <c r="E18">
        <f>D18/5</f>
        <v>47</v>
      </c>
      <c r="F18" s="1">
        <v>7.05</v>
      </c>
      <c r="H18" s="1">
        <f t="shared" si="1"/>
        <v>331.34999999999997</v>
      </c>
    </row>
    <row r="19" spans="1:8" x14ac:dyDescent="0.3">
      <c r="B19" t="s">
        <v>38</v>
      </c>
      <c r="C19" t="s">
        <v>9</v>
      </c>
      <c r="D19">
        <v>399.75</v>
      </c>
      <c r="E19">
        <f t="shared" si="0"/>
        <v>533</v>
      </c>
      <c r="F19" s="1">
        <v>2.87</v>
      </c>
      <c r="H19" s="1">
        <f t="shared" si="1"/>
        <v>1529.71</v>
      </c>
    </row>
    <row r="20" spans="1:8" x14ac:dyDescent="0.3">
      <c r="B20" t="s">
        <v>13</v>
      </c>
      <c r="C20" t="s">
        <v>9</v>
      </c>
      <c r="D20">
        <v>1576.5</v>
      </c>
      <c r="E20">
        <f t="shared" si="0"/>
        <v>2102</v>
      </c>
      <c r="F20" s="1"/>
      <c r="G20" s="1">
        <v>2.25</v>
      </c>
      <c r="H20" s="1">
        <f>G20*E20</f>
        <v>4729.5</v>
      </c>
    </row>
    <row r="21" spans="1:8" x14ac:dyDescent="0.3">
      <c r="A21">
        <v>2017</v>
      </c>
      <c r="B21" t="s">
        <v>30</v>
      </c>
      <c r="C21" t="s">
        <v>9</v>
      </c>
      <c r="D21">
        <v>136.5</v>
      </c>
      <c r="E21">
        <f t="shared" si="0"/>
        <v>182</v>
      </c>
      <c r="F21" s="1">
        <v>2.7</v>
      </c>
      <c r="H21" s="1">
        <f>F21*E21</f>
        <v>491.40000000000003</v>
      </c>
    </row>
    <row r="22" spans="1:8" x14ac:dyDescent="0.3">
      <c r="B22" t="s">
        <v>10</v>
      </c>
      <c r="C22" t="s">
        <v>9</v>
      </c>
      <c r="D22">
        <v>0.75</v>
      </c>
      <c r="E22">
        <f t="shared" si="0"/>
        <v>1</v>
      </c>
      <c r="F22" s="1">
        <v>3.2</v>
      </c>
      <c r="H22" s="1">
        <f t="shared" ref="H22:H27" si="3">E22*F22</f>
        <v>3.2</v>
      </c>
    </row>
    <row r="23" spans="1:8" x14ac:dyDescent="0.3">
      <c r="B23" t="s">
        <v>40</v>
      </c>
      <c r="C23" t="s">
        <v>9</v>
      </c>
      <c r="D23">
        <v>534.75</v>
      </c>
      <c r="E23">
        <f t="shared" si="0"/>
        <v>713</v>
      </c>
      <c r="F23" s="1">
        <v>4.51</v>
      </c>
      <c r="H23" s="1">
        <f t="shared" si="3"/>
        <v>3215.6299999999997</v>
      </c>
    </row>
    <row r="24" spans="1:8" x14ac:dyDescent="0.3">
      <c r="B24" t="s">
        <v>14</v>
      </c>
      <c r="C24" t="s">
        <v>15</v>
      </c>
      <c r="D24">
        <v>28.5</v>
      </c>
      <c r="E24">
        <f>D24/1.5</f>
        <v>19</v>
      </c>
      <c r="F24" s="1">
        <v>11.15</v>
      </c>
      <c r="H24" s="1">
        <f t="shared" si="3"/>
        <v>211.85</v>
      </c>
    </row>
    <row r="25" spans="1:8" x14ac:dyDescent="0.3">
      <c r="B25" t="s">
        <v>6</v>
      </c>
      <c r="C25" t="s">
        <v>9</v>
      </c>
      <c r="D25">
        <v>299.25</v>
      </c>
      <c r="E25">
        <f t="shared" si="0"/>
        <v>399</v>
      </c>
      <c r="F25" s="1">
        <v>5</v>
      </c>
      <c r="H25" s="1">
        <f t="shared" si="3"/>
        <v>1995</v>
      </c>
    </row>
    <row r="26" spans="1:8" x14ac:dyDescent="0.3">
      <c r="B26" t="s">
        <v>20</v>
      </c>
      <c r="C26" t="s">
        <v>9</v>
      </c>
      <c r="D26">
        <v>56.25</v>
      </c>
      <c r="E26">
        <f t="shared" si="0"/>
        <v>75</v>
      </c>
      <c r="F26" s="1">
        <v>3.69</v>
      </c>
      <c r="H26" s="1">
        <f t="shared" si="3"/>
        <v>276.75</v>
      </c>
    </row>
    <row r="27" spans="1:8" x14ac:dyDescent="0.3">
      <c r="B27" t="s">
        <v>39</v>
      </c>
      <c r="C27" t="s">
        <v>9</v>
      </c>
      <c r="D27">
        <v>783</v>
      </c>
      <c r="E27">
        <f t="shared" si="0"/>
        <v>1044</v>
      </c>
      <c r="F27" s="1">
        <v>2.46</v>
      </c>
      <c r="H27" s="1">
        <f t="shared" si="3"/>
        <v>2568.2399999999998</v>
      </c>
    </row>
    <row r="28" spans="1:8" x14ac:dyDescent="0.3">
      <c r="B28" t="s">
        <v>16</v>
      </c>
      <c r="C28" t="s">
        <v>9</v>
      </c>
      <c r="D28">
        <v>233.25</v>
      </c>
      <c r="E28">
        <f t="shared" si="0"/>
        <v>311</v>
      </c>
      <c r="F28" s="1">
        <v>4.0199999999999996</v>
      </c>
      <c r="H28" s="1">
        <f>F28*E28</f>
        <v>1250.2199999999998</v>
      </c>
    </row>
    <row r="29" spans="1:8" x14ac:dyDescent="0.3">
      <c r="B29" t="s">
        <v>5</v>
      </c>
      <c r="C29" t="s">
        <v>9</v>
      </c>
      <c r="D29">
        <v>535.5</v>
      </c>
      <c r="E29">
        <f t="shared" si="0"/>
        <v>714</v>
      </c>
      <c r="F29" s="1">
        <v>3.2</v>
      </c>
      <c r="H29" s="1">
        <f>E29*F29</f>
        <v>2284.8000000000002</v>
      </c>
    </row>
    <row r="31" spans="1:8" x14ac:dyDescent="0.3">
      <c r="D31">
        <f>SUM(D6:D29)</f>
        <v>9028.25</v>
      </c>
      <c r="E31">
        <v>10725</v>
      </c>
      <c r="H31" s="1">
        <f>SUM(H7:H30)</f>
        <v>34113.320000000007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activeCell="B31" sqref="B31"/>
    </sheetView>
  </sheetViews>
  <sheetFormatPr defaultRowHeight="14.4" x14ac:dyDescent="0.3"/>
  <cols>
    <col min="2" max="3" width="37.44140625" customWidth="1"/>
    <col min="6" max="6" width="10.44140625" customWidth="1"/>
    <col min="7" max="7" width="10.44140625" style="1" customWidth="1"/>
    <col min="8" max="8" width="13.44140625" customWidth="1"/>
  </cols>
  <sheetData>
    <row r="1" spans="1:8" x14ac:dyDescent="0.3">
      <c r="A1" t="s">
        <v>34</v>
      </c>
      <c r="F1" s="2" t="s">
        <v>24</v>
      </c>
      <c r="G1" s="2" t="s">
        <v>24</v>
      </c>
    </row>
    <row r="2" spans="1:8" x14ac:dyDescent="0.3">
      <c r="F2" s="2" t="s">
        <v>25</v>
      </c>
      <c r="G2" s="2" t="s">
        <v>27</v>
      </c>
    </row>
    <row r="3" spans="1:8" x14ac:dyDescent="0.3">
      <c r="F3" s="2" t="s">
        <v>26</v>
      </c>
      <c r="G3" s="2" t="s">
        <v>26</v>
      </c>
    </row>
    <row r="4" spans="1:8" x14ac:dyDescent="0.3">
      <c r="D4" s="2" t="s">
        <v>43</v>
      </c>
      <c r="E4" s="2" t="s">
        <v>44</v>
      </c>
    </row>
    <row r="6" spans="1:8" x14ac:dyDescent="0.3">
      <c r="A6">
        <v>2016</v>
      </c>
      <c r="B6" t="s">
        <v>0</v>
      </c>
      <c r="C6" t="s">
        <v>9</v>
      </c>
      <c r="D6">
        <v>10.5</v>
      </c>
      <c r="E6">
        <f t="shared" ref="E6:E26" si="0">D6/0.75</f>
        <v>14</v>
      </c>
      <c r="F6" s="1"/>
      <c r="G6" s="1">
        <v>3.4</v>
      </c>
      <c r="H6" s="1">
        <f>G6*E6</f>
        <v>47.6</v>
      </c>
    </row>
    <row r="7" spans="1:8" x14ac:dyDescent="0.3">
      <c r="B7" t="s">
        <v>23</v>
      </c>
      <c r="C7" t="s">
        <v>9</v>
      </c>
      <c r="D7">
        <v>49.5</v>
      </c>
      <c r="E7">
        <f t="shared" si="0"/>
        <v>66</v>
      </c>
      <c r="F7" s="1">
        <v>3.11</v>
      </c>
      <c r="H7" s="1">
        <f>E7*F7</f>
        <v>205.26</v>
      </c>
    </row>
    <row r="8" spans="1:8" x14ac:dyDescent="0.3">
      <c r="B8" t="s">
        <v>12</v>
      </c>
      <c r="C8" t="s">
        <v>9</v>
      </c>
      <c r="D8">
        <v>5.25</v>
      </c>
      <c r="E8">
        <f t="shared" si="0"/>
        <v>7</v>
      </c>
      <c r="F8" s="1"/>
      <c r="G8" s="1">
        <v>18</v>
      </c>
      <c r="H8" s="1">
        <f>G8*E8</f>
        <v>126</v>
      </c>
    </row>
    <row r="9" spans="1:8" x14ac:dyDescent="0.3">
      <c r="B9" t="s">
        <v>11</v>
      </c>
      <c r="C9" t="s">
        <v>9</v>
      </c>
      <c r="D9">
        <v>7.5</v>
      </c>
      <c r="E9">
        <f t="shared" si="0"/>
        <v>10</v>
      </c>
      <c r="F9" s="1"/>
      <c r="G9" s="1">
        <v>16</v>
      </c>
      <c r="H9" s="1">
        <f>G9*E9</f>
        <v>160</v>
      </c>
    </row>
    <row r="10" spans="1:8" x14ac:dyDescent="0.3">
      <c r="B10" t="s">
        <v>2</v>
      </c>
      <c r="C10" t="s">
        <v>8</v>
      </c>
      <c r="D10">
        <v>70</v>
      </c>
      <c r="E10">
        <f>D10/5</f>
        <v>14</v>
      </c>
      <c r="F10" s="1">
        <v>7.05</v>
      </c>
      <c r="H10" s="1">
        <f>E10*F10</f>
        <v>98.7</v>
      </c>
    </row>
    <row r="11" spans="1:8" x14ac:dyDescent="0.3">
      <c r="B11" t="s">
        <v>19</v>
      </c>
      <c r="C11" t="s">
        <v>18</v>
      </c>
      <c r="D11">
        <v>6</v>
      </c>
      <c r="E11">
        <f>D11/0.5</f>
        <v>12</v>
      </c>
      <c r="F11" s="1"/>
      <c r="G11" s="1">
        <v>6.8</v>
      </c>
      <c r="H11" s="1">
        <f>G11*E11</f>
        <v>81.599999999999994</v>
      </c>
    </row>
    <row r="12" spans="1:8" x14ac:dyDescent="0.3">
      <c r="A12">
        <v>2017</v>
      </c>
      <c r="B12" t="s">
        <v>3</v>
      </c>
      <c r="C12" t="s">
        <v>9</v>
      </c>
      <c r="D12">
        <v>42</v>
      </c>
      <c r="E12">
        <f t="shared" si="0"/>
        <v>56</v>
      </c>
      <c r="F12" s="1">
        <v>2.29</v>
      </c>
      <c r="H12" s="1">
        <f t="shared" ref="H12:H17" si="1">E12*F12</f>
        <v>128.24</v>
      </c>
    </row>
    <row r="13" spans="1:8" x14ac:dyDescent="0.3">
      <c r="A13">
        <v>2016</v>
      </c>
      <c r="B13" t="s">
        <v>4</v>
      </c>
      <c r="C13" t="s">
        <v>9</v>
      </c>
      <c r="D13">
        <v>10.5</v>
      </c>
      <c r="E13">
        <f t="shared" si="0"/>
        <v>14</v>
      </c>
      <c r="F13" s="1">
        <v>4.59</v>
      </c>
      <c r="H13" s="1">
        <f t="shared" si="1"/>
        <v>64.259999999999991</v>
      </c>
    </row>
    <row r="14" spans="1:8" x14ac:dyDescent="0.3">
      <c r="B14" t="s">
        <v>21</v>
      </c>
      <c r="C14" t="s">
        <v>9</v>
      </c>
      <c r="D14">
        <v>33</v>
      </c>
      <c r="E14">
        <f t="shared" si="0"/>
        <v>44</v>
      </c>
      <c r="F14" s="1">
        <v>3.11</v>
      </c>
      <c r="H14" s="1">
        <f t="shared" si="1"/>
        <v>136.84</v>
      </c>
    </row>
    <row r="15" spans="1:8" x14ac:dyDescent="0.3">
      <c r="B15" t="s">
        <v>7</v>
      </c>
      <c r="C15" t="s">
        <v>9</v>
      </c>
      <c r="D15">
        <v>38.25</v>
      </c>
      <c r="E15">
        <f t="shared" si="0"/>
        <v>51</v>
      </c>
      <c r="F15" s="1">
        <v>2.79</v>
      </c>
      <c r="H15" s="1">
        <f t="shared" si="1"/>
        <v>142.29</v>
      </c>
    </row>
    <row r="16" spans="1:8" x14ac:dyDescent="0.3">
      <c r="B16" t="s">
        <v>33</v>
      </c>
      <c r="C16" t="s">
        <v>8</v>
      </c>
      <c r="D16">
        <v>55</v>
      </c>
      <c r="E16">
        <f>D16/5</f>
        <v>11</v>
      </c>
      <c r="F16" s="1">
        <v>7.05</v>
      </c>
      <c r="H16" s="1">
        <f t="shared" si="1"/>
        <v>77.55</v>
      </c>
    </row>
    <row r="17" spans="1:8" x14ac:dyDescent="0.3">
      <c r="B17" t="s">
        <v>29</v>
      </c>
      <c r="C17" t="s">
        <v>9</v>
      </c>
      <c r="D17">
        <v>69</v>
      </c>
      <c r="E17">
        <f t="shared" si="0"/>
        <v>92</v>
      </c>
      <c r="F17" s="1">
        <v>2.87</v>
      </c>
      <c r="H17" s="1">
        <f t="shared" si="1"/>
        <v>264.04000000000002</v>
      </c>
    </row>
    <row r="18" spans="1:8" x14ac:dyDescent="0.3">
      <c r="B18" t="s">
        <v>13</v>
      </c>
      <c r="C18" t="s">
        <v>9</v>
      </c>
      <c r="D18">
        <v>13.5</v>
      </c>
      <c r="E18">
        <f t="shared" si="0"/>
        <v>18</v>
      </c>
      <c r="F18" s="1"/>
      <c r="G18" s="1">
        <v>2.25</v>
      </c>
      <c r="H18" s="1">
        <f>G18*E18</f>
        <v>40.5</v>
      </c>
    </row>
    <row r="19" spans="1:8" x14ac:dyDescent="0.3">
      <c r="A19">
        <v>2017</v>
      </c>
      <c r="B19" t="s">
        <v>30</v>
      </c>
      <c r="C19" t="s">
        <v>9</v>
      </c>
      <c r="D19">
        <v>35.25</v>
      </c>
      <c r="E19">
        <f t="shared" si="0"/>
        <v>47</v>
      </c>
      <c r="F19" s="1">
        <v>2.7</v>
      </c>
      <c r="H19" s="1">
        <f>F19*E19</f>
        <v>126.9</v>
      </c>
    </row>
    <row r="20" spans="1:8" x14ac:dyDescent="0.3">
      <c r="B20" t="s">
        <v>32</v>
      </c>
      <c r="C20" t="s">
        <v>9</v>
      </c>
      <c r="D20">
        <v>50.25</v>
      </c>
      <c r="E20">
        <f t="shared" si="0"/>
        <v>67</v>
      </c>
      <c r="F20" s="1">
        <v>4.51</v>
      </c>
      <c r="H20" s="1">
        <f t="shared" ref="H20:H24" si="2">E20*F20</f>
        <v>302.16999999999996</v>
      </c>
    </row>
    <row r="21" spans="1:8" x14ac:dyDescent="0.3">
      <c r="B21" t="s">
        <v>14</v>
      </c>
      <c r="C21" t="s">
        <v>15</v>
      </c>
      <c r="D21">
        <v>9</v>
      </c>
      <c r="E21">
        <f>D21/1.5</f>
        <v>6</v>
      </c>
      <c r="F21" s="1">
        <v>11.15</v>
      </c>
      <c r="H21" s="1">
        <f t="shared" si="2"/>
        <v>66.900000000000006</v>
      </c>
    </row>
    <row r="22" spans="1:8" x14ac:dyDescent="0.3">
      <c r="B22" t="s">
        <v>6</v>
      </c>
      <c r="C22" t="s">
        <v>9</v>
      </c>
      <c r="D22">
        <v>34.5</v>
      </c>
      <c r="E22">
        <f t="shared" si="0"/>
        <v>46</v>
      </c>
      <c r="F22" s="1">
        <v>5</v>
      </c>
      <c r="H22" s="1">
        <f t="shared" si="2"/>
        <v>230</v>
      </c>
    </row>
    <row r="23" spans="1:8" x14ac:dyDescent="0.3">
      <c r="B23" t="s">
        <v>20</v>
      </c>
      <c r="C23" t="s">
        <v>9</v>
      </c>
      <c r="D23">
        <v>180</v>
      </c>
      <c r="E23">
        <f t="shared" si="0"/>
        <v>240</v>
      </c>
      <c r="F23" s="1">
        <v>3.69</v>
      </c>
      <c r="H23" s="1">
        <f t="shared" si="2"/>
        <v>885.6</v>
      </c>
    </row>
    <row r="24" spans="1:8" x14ac:dyDescent="0.3">
      <c r="B24" t="s">
        <v>31</v>
      </c>
      <c r="C24" t="s">
        <v>9</v>
      </c>
      <c r="D24">
        <v>83.25</v>
      </c>
      <c r="E24">
        <f t="shared" si="0"/>
        <v>111</v>
      </c>
      <c r="F24" s="1">
        <v>2.46</v>
      </c>
      <c r="H24" s="1">
        <f t="shared" si="2"/>
        <v>273.06</v>
      </c>
    </row>
    <row r="25" spans="1:8" x14ac:dyDescent="0.3">
      <c r="B25" t="s">
        <v>16</v>
      </c>
      <c r="C25" t="s">
        <v>9</v>
      </c>
      <c r="D25">
        <v>38.25</v>
      </c>
      <c r="E25">
        <f t="shared" si="0"/>
        <v>51</v>
      </c>
      <c r="F25" s="1">
        <v>4.0199999999999996</v>
      </c>
      <c r="H25" s="1">
        <f>F25*E25</f>
        <v>205.01999999999998</v>
      </c>
    </row>
    <row r="26" spans="1:8" x14ac:dyDescent="0.3">
      <c r="B26" t="s">
        <v>5</v>
      </c>
      <c r="C26" t="s">
        <v>9</v>
      </c>
      <c r="D26">
        <v>27.75</v>
      </c>
      <c r="E26">
        <f t="shared" si="0"/>
        <v>37</v>
      </c>
      <c r="F26" s="1">
        <v>3.2</v>
      </c>
      <c r="H26" s="1">
        <f>E26*F26</f>
        <v>118.4</v>
      </c>
    </row>
    <row r="28" spans="1:8" x14ac:dyDescent="0.3">
      <c r="D28">
        <f>SUM(D6:D26)</f>
        <v>868.25</v>
      </c>
      <c r="E28">
        <v>1014</v>
      </c>
      <c r="H28" s="1">
        <f>SUM(H6:H27)</f>
        <v>3780.93</v>
      </c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E27" sqref="E27"/>
    </sheetView>
  </sheetViews>
  <sheetFormatPr defaultRowHeight="14.4" x14ac:dyDescent="0.3"/>
  <cols>
    <col min="2" max="2" width="37.44140625" customWidth="1"/>
    <col min="3" max="3" width="24.21875" customWidth="1"/>
    <col min="6" max="6" width="10.44140625" customWidth="1"/>
    <col min="7" max="7" width="10.44140625" style="1" customWidth="1"/>
    <col min="8" max="8" width="13.44140625" customWidth="1"/>
  </cols>
  <sheetData>
    <row r="1" spans="1:8" x14ac:dyDescent="0.3">
      <c r="A1" t="s">
        <v>35</v>
      </c>
      <c r="F1" s="2" t="s">
        <v>24</v>
      </c>
      <c r="G1" s="2" t="s">
        <v>24</v>
      </c>
    </row>
    <row r="2" spans="1:8" x14ac:dyDescent="0.3">
      <c r="F2" s="2" t="s">
        <v>25</v>
      </c>
      <c r="G2" s="2" t="s">
        <v>27</v>
      </c>
    </row>
    <row r="3" spans="1:8" x14ac:dyDescent="0.3">
      <c r="F3" s="2" t="s">
        <v>26</v>
      </c>
      <c r="G3" s="2" t="s">
        <v>26</v>
      </c>
    </row>
    <row r="4" spans="1:8" x14ac:dyDescent="0.3">
      <c r="D4" s="2" t="s">
        <v>43</v>
      </c>
      <c r="E4" s="2" t="s">
        <v>44</v>
      </c>
    </row>
    <row r="5" spans="1:8" x14ac:dyDescent="0.3">
      <c r="D5" s="2"/>
      <c r="E5" s="2"/>
    </row>
    <row r="6" spans="1:8" x14ac:dyDescent="0.3">
      <c r="A6">
        <v>2016</v>
      </c>
      <c r="B6" t="s">
        <v>0</v>
      </c>
      <c r="C6" t="s">
        <v>9</v>
      </c>
      <c r="D6">
        <v>8.25</v>
      </c>
      <c r="E6">
        <f t="shared" ref="E6:E25" si="0">D6/0.75</f>
        <v>11</v>
      </c>
      <c r="F6" s="1"/>
      <c r="G6" s="1">
        <v>3.4</v>
      </c>
      <c r="H6" s="1">
        <f>G6*E6</f>
        <v>37.4</v>
      </c>
    </row>
    <row r="7" spans="1:8" x14ac:dyDescent="0.3">
      <c r="B7" t="s">
        <v>23</v>
      </c>
      <c r="C7" t="s">
        <v>9</v>
      </c>
      <c r="D7">
        <v>24</v>
      </c>
      <c r="E7">
        <f t="shared" si="0"/>
        <v>32</v>
      </c>
      <c r="F7" s="1">
        <v>3.11</v>
      </c>
      <c r="H7" s="1">
        <f>E7*F7</f>
        <v>99.52</v>
      </c>
    </row>
    <row r="8" spans="1:8" x14ac:dyDescent="0.3">
      <c r="B8" t="s">
        <v>12</v>
      </c>
      <c r="C8" t="s">
        <v>9</v>
      </c>
      <c r="D8">
        <v>8.25</v>
      </c>
      <c r="E8">
        <f t="shared" si="0"/>
        <v>11</v>
      </c>
      <c r="F8" s="1"/>
      <c r="G8" s="1">
        <v>18</v>
      </c>
      <c r="H8" s="1">
        <f>G8*E8</f>
        <v>198</v>
      </c>
    </row>
    <row r="9" spans="1:8" x14ac:dyDescent="0.3">
      <c r="B9" t="s">
        <v>11</v>
      </c>
      <c r="C9" t="s">
        <v>9</v>
      </c>
      <c r="D9">
        <v>9</v>
      </c>
      <c r="E9">
        <f t="shared" si="0"/>
        <v>12</v>
      </c>
      <c r="F9" s="1"/>
      <c r="G9" s="1">
        <v>16</v>
      </c>
      <c r="H9" s="1">
        <f>G9*E9</f>
        <v>192</v>
      </c>
    </row>
    <row r="10" spans="1:8" x14ac:dyDescent="0.3">
      <c r="B10" t="s">
        <v>2</v>
      </c>
      <c r="C10" t="s">
        <v>8</v>
      </c>
      <c r="D10">
        <v>35</v>
      </c>
      <c r="E10">
        <f>D10/5</f>
        <v>7</v>
      </c>
      <c r="F10" s="1">
        <v>7.05</v>
      </c>
      <c r="H10" s="1">
        <f>E10*F10</f>
        <v>49.35</v>
      </c>
    </row>
    <row r="11" spans="1:8" x14ac:dyDescent="0.3">
      <c r="B11" t="s">
        <v>19</v>
      </c>
      <c r="C11" t="s">
        <v>18</v>
      </c>
      <c r="D11">
        <v>0.5</v>
      </c>
      <c r="E11">
        <f>D11/0.5</f>
        <v>1</v>
      </c>
      <c r="F11" s="1"/>
      <c r="G11" s="1">
        <v>6.8</v>
      </c>
      <c r="H11" s="1">
        <f>G11*E11</f>
        <v>6.8</v>
      </c>
    </row>
    <row r="12" spans="1:8" x14ac:dyDescent="0.3">
      <c r="A12">
        <v>2017</v>
      </c>
      <c r="B12" t="s">
        <v>3</v>
      </c>
      <c r="C12" t="s">
        <v>9</v>
      </c>
      <c r="D12">
        <v>27</v>
      </c>
      <c r="E12">
        <f t="shared" si="0"/>
        <v>36</v>
      </c>
      <c r="F12" s="1">
        <v>2.29</v>
      </c>
      <c r="H12" s="1">
        <f t="shared" ref="H12:H17" si="1">E12*F12</f>
        <v>82.44</v>
      </c>
    </row>
    <row r="13" spans="1:8" x14ac:dyDescent="0.3">
      <c r="A13">
        <v>2016</v>
      </c>
      <c r="B13" t="s">
        <v>4</v>
      </c>
      <c r="C13" t="s">
        <v>9</v>
      </c>
      <c r="D13">
        <v>11.25</v>
      </c>
      <c r="E13">
        <f t="shared" si="0"/>
        <v>15</v>
      </c>
      <c r="F13" s="1">
        <v>4.59</v>
      </c>
      <c r="H13" s="1">
        <f t="shared" si="1"/>
        <v>68.849999999999994</v>
      </c>
    </row>
    <row r="14" spans="1:8" x14ac:dyDescent="0.3">
      <c r="B14" t="s">
        <v>21</v>
      </c>
      <c r="C14" t="s">
        <v>9</v>
      </c>
      <c r="D14">
        <v>21</v>
      </c>
      <c r="E14">
        <f t="shared" si="0"/>
        <v>28</v>
      </c>
      <c r="F14" s="1">
        <v>3.11</v>
      </c>
      <c r="H14" s="1">
        <f t="shared" si="1"/>
        <v>87.08</v>
      </c>
    </row>
    <row r="15" spans="1:8" x14ac:dyDescent="0.3">
      <c r="B15" t="s">
        <v>7</v>
      </c>
      <c r="C15" t="s">
        <v>9</v>
      </c>
      <c r="D15">
        <v>9</v>
      </c>
      <c r="E15">
        <f t="shared" si="0"/>
        <v>12</v>
      </c>
      <c r="F15" s="1">
        <v>2.79</v>
      </c>
      <c r="H15" s="1">
        <f t="shared" si="1"/>
        <v>33.480000000000004</v>
      </c>
    </row>
    <row r="16" spans="1:8" x14ac:dyDescent="0.3">
      <c r="B16" t="s">
        <v>33</v>
      </c>
      <c r="C16" t="s">
        <v>8</v>
      </c>
      <c r="D16">
        <v>35</v>
      </c>
      <c r="E16">
        <f>D16/5</f>
        <v>7</v>
      </c>
      <c r="F16" s="1">
        <v>7.05</v>
      </c>
      <c r="H16" s="1">
        <f t="shared" si="1"/>
        <v>49.35</v>
      </c>
    </row>
    <row r="17" spans="1:8" x14ac:dyDescent="0.3">
      <c r="B17" t="s">
        <v>29</v>
      </c>
      <c r="C17" t="s">
        <v>9</v>
      </c>
      <c r="D17">
        <v>27.75</v>
      </c>
      <c r="E17">
        <f t="shared" si="0"/>
        <v>37</v>
      </c>
      <c r="F17" s="1">
        <v>2.87</v>
      </c>
      <c r="H17" s="1">
        <f t="shared" si="1"/>
        <v>106.19</v>
      </c>
    </row>
    <row r="18" spans="1:8" x14ac:dyDescent="0.3">
      <c r="A18">
        <v>2017</v>
      </c>
      <c r="B18" t="s">
        <v>30</v>
      </c>
      <c r="C18" t="s">
        <v>9</v>
      </c>
      <c r="D18">
        <v>22.5</v>
      </c>
      <c r="E18">
        <f t="shared" si="0"/>
        <v>30</v>
      </c>
      <c r="F18" s="1">
        <v>2.7</v>
      </c>
      <c r="H18" s="1">
        <f>F18*E18</f>
        <v>81</v>
      </c>
    </row>
    <row r="19" spans="1:8" x14ac:dyDescent="0.3">
      <c r="B19" t="s">
        <v>32</v>
      </c>
      <c r="C19" t="s">
        <v>9</v>
      </c>
      <c r="D19">
        <v>19.5</v>
      </c>
      <c r="E19">
        <f t="shared" si="0"/>
        <v>26</v>
      </c>
      <c r="F19" s="1">
        <v>4.51</v>
      </c>
      <c r="H19" s="1">
        <f t="shared" ref="H19:H23" si="2">E19*F19</f>
        <v>117.25999999999999</v>
      </c>
    </row>
    <row r="20" spans="1:8" x14ac:dyDescent="0.3">
      <c r="B20" t="s">
        <v>14</v>
      </c>
      <c r="C20" t="s">
        <v>15</v>
      </c>
      <c r="D20">
        <v>9</v>
      </c>
      <c r="E20">
        <f>D20/1.5</f>
        <v>6</v>
      </c>
      <c r="F20" s="1">
        <v>11.15</v>
      </c>
      <c r="H20" s="1">
        <f t="shared" si="2"/>
        <v>66.900000000000006</v>
      </c>
    </row>
    <row r="21" spans="1:8" x14ac:dyDescent="0.3">
      <c r="B21" t="s">
        <v>6</v>
      </c>
      <c r="C21" t="s">
        <v>9</v>
      </c>
      <c r="D21">
        <v>24.75</v>
      </c>
      <c r="E21">
        <f t="shared" si="0"/>
        <v>33</v>
      </c>
      <c r="F21" s="1">
        <v>5</v>
      </c>
      <c r="H21" s="1">
        <f t="shared" si="2"/>
        <v>165</v>
      </c>
    </row>
    <row r="22" spans="1:8" x14ac:dyDescent="0.3">
      <c r="B22" t="s">
        <v>20</v>
      </c>
      <c r="C22" t="s">
        <v>9</v>
      </c>
      <c r="D22">
        <v>90</v>
      </c>
      <c r="E22">
        <f t="shared" si="0"/>
        <v>120</v>
      </c>
      <c r="F22" s="1">
        <v>3.69</v>
      </c>
      <c r="H22" s="1">
        <f t="shared" si="2"/>
        <v>442.8</v>
      </c>
    </row>
    <row r="23" spans="1:8" x14ac:dyDescent="0.3">
      <c r="B23" t="s">
        <v>31</v>
      </c>
      <c r="C23" t="s">
        <v>9</v>
      </c>
      <c r="D23">
        <v>19.5</v>
      </c>
      <c r="E23">
        <f t="shared" si="0"/>
        <v>26</v>
      </c>
      <c r="F23" s="1">
        <v>2.46</v>
      </c>
      <c r="H23" s="1">
        <f t="shared" si="2"/>
        <v>63.96</v>
      </c>
    </row>
    <row r="24" spans="1:8" x14ac:dyDescent="0.3">
      <c r="B24" t="s">
        <v>16</v>
      </c>
      <c r="C24" t="s">
        <v>9</v>
      </c>
      <c r="D24">
        <v>9</v>
      </c>
      <c r="E24">
        <f t="shared" si="0"/>
        <v>12</v>
      </c>
      <c r="F24" s="1">
        <v>4.0199999999999996</v>
      </c>
      <c r="H24" s="1">
        <f>F24*E24</f>
        <v>48.239999999999995</v>
      </c>
    </row>
    <row r="25" spans="1:8" x14ac:dyDescent="0.3">
      <c r="B25" t="s">
        <v>5</v>
      </c>
      <c r="C25" t="s">
        <v>9</v>
      </c>
      <c r="D25">
        <v>1.5</v>
      </c>
      <c r="E25">
        <f t="shared" si="0"/>
        <v>2</v>
      </c>
      <c r="F25" s="1">
        <v>3.2</v>
      </c>
      <c r="H25" s="1">
        <f>E25*F25</f>
        <v>6.4</v>
      </c>
    </row>
    <row r="27" spans="1:8" x14ac:dyDescent="0.3">
      <c r="D27">
        <f>SUM(D6:D25)</f>
        <v>411.75</v>
      </c>
      <c r="E27">
        <v>464</v>
      </c>
      <c r="H27" s="1">
        <f>SUM(H6:H26)</f>
        <v>2002.0200000000002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30" sqref="E30"/>
    </sheetView>
  </sheetViews>
  <sheetFormatPr defaultRowHeight="14.4" x14ac:dyDescent="0.3"/>
  <cols>
    <col min="2" max="2" width="37.44140625" customWidth="1"/>
    <col min="3" max="3" width="23.6640625" customWidth="1"/>
    <col min="6" max="6" width="10.44140625" customWidth="1"/>
    <col min="7" max="7" width="10.44140625" style="1" customWidth="1"/>
    <col min="8" max="8" width="13.44140625" customWidth="1"/>
  </cols>
  <sheetData>
    <row r="1" spans="1:8" x14ac:dyDescent="0.3">
      <c r="A1" t="s">
        <v>41</v>
      </c>
      <c r="F1" s="2" t="s">
        <v>24</v>
      </c>
      <c r="G1" s="2" t="s">
        <v>24</v>
      </c>
    </row>
    <row r="2" spans="1:8" x14ac:dyDescent="0.3">
      <c r="F2" s="2" t="s">
        <v>25</v>
      </c>
      <c r="G2" s="2" t="s">
        <v>27</v>
      </c>
    </row>
    <row r="3" spans="1:8" x14ac:dyDescent="0.3">
      <c r="F3" s="2" t="s">
        <v>26</v>
      </c>
      <c r="G3" s="2" t="s">
        <v>26</v>
      </c>
    </row>
    <row r="4" spans="1:8" x14ac:dyDescent="0.3">
      <c r="D4" s="2" t="s">
        <v>43</v>
      </c>
      <c r="E4" s="2" t="s">
        <v>44</v>
      </c>
      <c r="F4" s="2"/>
      <c r="G4" s="2"/>
    </row>
    <row r="6" spans="1:8" x14ac:dyDescent="0.3">
      <c r="A6">
        <v>2016</v>
      </c>
      <c r="B6" t="s">
        <v>0</v>
      </c>
      <c r="C6" t="s">
        <v>9</v>
      </c>
      <c r="D6">
        <v>32.25</v>
      </c>
      <c r="E6">
        <f t="shared" ref="E6:E28" si="0">D6/0.75</f>
        <v>43</v>
      </c>
      <c r="F6" s="1"/>
      <c r="G6" s="1">
        <v>3.4</v>
      </c>
      <c r="H6" s="1">
        <f>G6*E6</f>
        <v>146.19999999999999</v>
      </c>
    </row>
    <row r="7" spans="1:8" x14ac:dyDescent="0.3">
      <c r="B7" t="s">
        <v>23</v>
      </c>
      <c r="C7" t="s">
        <v>9</v>
      </c>
      <c r="D7">
        <v>63</v>
      </c>
      <c r="E7">
        <f t="shared" si="0"/>
        <v>84</v>
      </c>
      <c r="F7" s="1">
        <v>3.11</v>
      </c>
      <c r="H7" s="1">
        <f>E7*F7</f>
        <v>261.24</v>
      </c>
    </row>
    <row r="8" spans="1:8" x14ac:dyDescent="0.3">
      <c r="B8" t="s">
        <v>12</v>
      </c>
      <c r="C8" t="s">
        <v>9</v>
      </c>
      <c r="D8">
        <v>5.25</v>
      </c>
      <c r="E8">
        <f t="shared" si="0"/>
        <v>7</v>
      </c>
      <c r="F8" s="1"/>
      <c r="G8" s="1">
        <v>18</v>
      </c>
      <c r="H8" s="1">
        <f>G8*E8</f>
        <v>126</v>
      </c>
    </row>
    <row r="9" spans="1:8" x14ac:dyDescent="0.3">
      <c r="B9" t="s">
        <v>11</v>
      </c>
      <c r="C9" t="s">
        <v>9</v>
      </c>
      <c r="D9">
        <v>5.25</v>
      </c>
      <c r="E9">
        <f t="shared" si="0"/>
        <v>7</v>
      </c>
      <c r="F9" s="1"/>
      <c r="G9" s="1">
        <v>16</v>
      </c>
      <c r="H9" s="1">
        <f>G9*E9</f>
        <v>112</v>
      </c>
    </row>
    <row r="10" spans="1:8" x14ac:dyDescent="0.3">
      <c r="B10" t="s">
        <v>2</v>
      </c>
      <c r="C10" t="s">
        <v>8</v>
      </c>
      <c r="D10">
        <v>340</v>
      </c>
      <c r="E10">
        <f>D10/5</f>
        <v>68</v>
      </c>
      <c r="F10" s="1">
        <v>7.05</v>
      </c>
      <c r="H10" s="1">
        <f>E10*F10</f>
        <v>479.4</v>
      </c>
    </row>
    <row r="11" spans="1:8" x14ac:dyDescent="0.3">
      <c r="B11" t="s">
        <v>19</v>
      </c>
      <c r="C11" t="s">
        <v>18</v>
      </c>
      <c r="D11">
        <v>11</v>
      </c>
      <c r="E11">
        <f>D11/0.5</f>
        <v>22</v>
      </c>
      <c r="F11" s="1"/>
      <c r="G11" s="1">
        <v>6.8</v>
      </c>
      <c r="H11" s="1">
        <f>G11*E11</f>
        <v>149.6</v>
      </c>
    </row>
    <row r="12" spans="1:8" x14ac:dyDescent="0.3">
      <c r="A12">
        <v>2017</v>
      </c>
      <c r="B12" t="s">
        <v>3</v>
      </c>
      <c r="C12" t="s">
        <v>9</v>
      </c>
      <c r="D12">
        <v>87</v>
      </c>
      <c r="E12">
        <f t="shared" si="0"/>
        <v>116</v>
      </c>
      <c r="F12" s="1">
        <v>2.38</v>
      </c>
      <c r="H12" s="1">
        <f t="shared" ref="H12:H17" si="1">E12*F12</f>
        <v>276.08</v>
      </c>
    </row>
    <row r="13" spans="1:8" x14ac:dyDescent="0.3">
      <c r="A13">
        <v>2016</v>
      </c>
      <c r="B13" t="s">
        <v>4</v>
      </c>
      <c r="C13" t="s">
        <v>9</v>
      </c>
      <c r="D13">
        <v>60</v>
      </c>
      <c r="E13">
        <f t="shared" si="0"/>
        <v>80</v>
      </c>
      <c r="F13" s="1">
        <v>4.67</v>
      </c>
      <c r="H13" s="1">
        <f t="shared" si="1"/>
        <v>373.6</v>
      </c>
    </row>
    <row r="14" spans="1:8" x14ac:dyDescent="0.3">
      <c r="B14" t="s">
        <v>21</v>
      </c>
      <c r="C14" t="s">
        <v>9</v>
      </c>
      <c r="D14">
        <v>71.25</v>
      </c>
      <c r="E14">
        <f t="shared" si="0"/>
        <v>95</v>
      </c>
      <c r="F14" s="1">
        <v>3.11</v>
      </c>
      <c r="H14" s="1">
        <f t="shared" si="1"/>
        <v>295.45</v>
      </c>
    </row>
    <row r="15" spans="1:8" x14ac:dyDescent="0.3">
      <c r="B15" t="s">
        <v>7</v>
      </c>
      <c r="C15" t="s">
        <v>9</v>
      </c>
      <c r="D15">
        <v>49.5</v>
      </c>
      <c r="E15">
        <f t="shared" si="0"/>
        <v>66</v>
      </c>
      <c r="F15" s="1">
        <v>2.79</v>
      </c>
      <c r="H15" s="1">
        <f t="shared" si="1"/>
        <v>184.14000000000001</v>
      </c>
    </row>
    <row r="16" spans="1:8" x14ac:dyDescent="0.3">
      <c r="B16" t="s">
        <v>36</v>
      </c>
      <c r="C16" t="s">
        <v>8</v>
      </c>
      <c r="D16">
        <v>310</v>
      </c>
      <c r="E16">
        <f>D16/5</f>
        <v>62</v>
      </c>
      <c r="F16" s="1">
        <v>7.05</v>
      </c>
      <c r="H16" s="1">
        <f t="shared" si="1"/>
        <v>437.09999999999997</v>
      </c>
    </row>
    <row r="17" spans="1:8" x14ac:dyDescent="0.3">
      <c r="B17" t="s">
        <v>29</v>
      </c>
      <c r="C17" t="s">
        <v>9</v>
      </c>
      <c r="D17">
        <v>117.75</v>
      </c>
      <c r="E17">
        <f t="shared" si="0"/>
        <v>157</v>
      </c>
      <c r="F17" s="1">
        <v>2.87</v>
      </c>
      <c r="H17" s="1">
        <f t="shared" si="1"/>
        <v>450.59000000000003</v>
      </c>
    </row>
    <row r="18" spans="1:8" x14ac:dyDescent="0.3">
      <c r="B18" t="s">
        <v>13</v>
      </c>
      <c r="C18" t="s">
        <v>9</v>
      </c>
      <c r="D18">
        <v>49.5</v>
      </c>
      <c r="E18">
        <f t="shared" si="0"/>
        <v>66</v>
      </c>
      <c r="F18" s="1"/>
      <c r="G18" s="1">
        <v>2.25</v>
      </c>
      <c r="H18" s="1">
        <f>G18*E18</f>
        <v>148.5</v>
      </c>
    </row>
    <row r="19" spans="1:8" x14ac:dyDescent="0.3">
      <c r="A19">
        <v>2017</v>
      </c>
      <c r="B19" t="s">
        <v>30</v>
      </c>
      <c r="C19" t="s">
        <v>9</v>
      </c>
      <c r="D19">
        <v>54</v>
      </c>
      <c r="E19">
        <f t="shared" si="0"/>
        <v>72</v>
      </c>
      <c r="F19" s="1">
        <v>2.7</v>
      </c>
      <c r="H19" s="1">
        <f>F19*E19</f>
        <v>194.4</v>
      </c>
    </row>
    <row r="20" spans="1:8" x14ac:dyDescent="0.3">
      <c r="B20" t="s">
        <v>32</v>
      </c>
      <c r="C20" t="s">
        <v>9</v>
      </c>
      <c r="D20">
        <v>92.25</v>
      </c>
      <c r="E20">
        <f t="shared" si="0"/>
        <v>123</v>
      </c>
      <c r="F20" s="1">
        <v>4.51</v>
      </c>
      <c r="H20" s="1">
        <f t="shared" ref="H20:H24" si="2">E20*F20</f>
        <v>554.73</v>
      </c>
    </row>
    <row r="21" spans="1:8" x14ac:dyDescent="0.3">
      <c r="B21" t="s">
        <v>14</v>
      </c>
      <c r="C21" t="s">
        <v>15</v>
      </c>
      <c r="D21">
        <v>36</v>
      </c>
      <c r="E21">
        <f>D21/1.5</f>
        <v>24</v>
      </c>
      <c r="F21" s="1">
        <v>11.15</v>
      </c>
      <c r="H21" s="1">
        <f t="shared" si="2"/>
        <v>267.60000000000002</v>
      </c>
    </row>
    <row r="22" spans="1:8" x14ac:dyDescent="0.3">
      <c r="B22" t="s">
        <v>6</v>
      </c>
      <c r="C22" t="s">
        <v>9</v>
      </c>
      <c r="D22">
        <v>107.25</v>
      </c>
      <c r="E22">
        <f t="shared" si="0"/>
        <v>143</v>
      </c>
      <c r="F22" s="1">
        <v>5</v>
      </c>
      <c r="H22" s="1">
        <f t="shared" si="2"/>
        <v>715</v>
      </c>
    </row>
    <row r="23" spans="1:8" x14ac:dyDescent="0.3">
      <c r="B23" t="s">
        <v>20</v>
      </c>
      <c r="C23" t="s">
        <v>9</v>
      </c>
      <c r="D23">
        <v>112.5</v>
      </c>
      <c r="E23">
        <f t="shared" si="0"/>
        <v>150</v>
      </c>
      <c r="F23" s="1">
        <v>3.69</v>
      </c>
      <c r="H23" s="1">
        <f t="shared" si="2"/>
        <v>553.5</v>
      </c>
    </row>
    <row r="24" spans="1:8" x14ac:dyDescent="0.3">
      <c r="B24" t="s">
        <v>31</v>
      </c>
      <c r="C24" t="s">
        <v>9</v>
      </c>
      <c r="D24">
        <v>55.5</v>
      </c>
      <c r="E24">
        <f t="shared" si="0"/>
        <v>74</v>
      </c>
      <c r="F24" s="1">
        <v>2.54</v>
      </c>
      <c r="H24" s="1">
        <f t="shared" si="2"/>
        <v>187.96</v>
      </c>
    </row>
    <row r="25" spans="1:8" x14ac:dyDescent="0.3">
      <c r="B25" t="s">
        <v>16</v>
      </c>
      <c r="C25" t="s">
        <v>9</v>
      </c>
      <c r="D25">
        <v>28.5</v>
      </c>
      <c r="E25">
        <f t="shared" si="0"/>
        <v>38</v>
      </c>
      <c r="F25" s="1">
        <v>4.0199999999999996</v>
      </c>
      <c r="H25" s="1">
        <f>F25*E25</f>
        <v>152.76</v>
      </c>
    </row>
    <row r="26" spans="1:8" x14ac:dyDescent="0.3">
      <c r="B26" t="s">
        <v>17</v>
      </c>
      <c r="C26" t="s">
        <v>9</v>
      </c>
      <c r="D26">
        <v>2.25</v>
      </c>
      <c r="E26">
        <f t="shared" si="0"/>
        <v>3</v>
      </c>
      <c r="F26" s="1"/>
      <c r="G26" s="1">
        <v>2</v>
      </c>
      <c r="H26" s="1">
        <f>G26*E26</f>
        <v>6</v>
      </c>
    </row>
    <row r="27" spans="1:8" x14ac:dyDescent="0.3">
      <c r="A27">
        <v>2016</v>
      </c>
      <c r="B27" t="s">
        <v>22</v>
      </c>
      <c r="C27" t="s">
        <v>9</v>
      </c>
      <c r="D27">
        <v>12</v>
      </c>
      <c r="E27">
        <f t="shared" si="0"/>
        <v>16</v>
      </c>
      <c r="F27" s="1"/>
      <c r="G27" s="1">
        <v>2.62</v>
      </c>
      <c r="H27" s="1">
        <f>G27*E27</f>
        <v>41.92</v>
      </c>
    </row>
    <row r="28" spans="1:8" x14ac:dyDescent="0.3">
      <c r="B28" t="s">
        <v>5</v>
      </c>
      <c r="C28" t="s">
        <v>9</v>
      </c>
      <c r="D28">
        <v>92.25</v>
      </c>
      <c r="E28">
        <f t="shared" si="0"/>
        <v>123</v>
      </c>
      <c r="F28" s="1">
        <v>3.2</v>
      </c>
      <c r="H28" s="1">
        <f>E28*F28</f>
        <v>393.6</v>
      </c>
    </row>
    <row r="30" spans="1:8" x14ac:dyDescent="0.3">
      <c r="D30">
        <f>SUM(D6:D28)</f>
        <v>1794.25</v>
      </c>
      <c r="E30">
        <v>1639</v>
      </c>
      <c r="H30" s="1">
        <f>SUM(H6:H29)</f>
        <v>6507.3700000000008</v>
      </c>
    </row>
  </sheetData>
  <sortState ref="A5:D30">
    <sortCondition ref="B5:B3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Sede</vt:lpstr>
      <vt:lpstr>PORDENONE</vt:lpstr>
      <vt:lpstr>MANIAGO</vt:lpstr>
      <vt:lpstr>TOLMEZZO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user</cp:lastModifiedBy>
  <cp:lastPrinted>2018-08-08T06:26:44Z</cp:lastPrinted>
  <dcterms:created xsi:type="dcterms:W3CDTF">2017-07-12T07:32:13Z</dcterms:created>
  <dcterms:modified xsi:type="dcterms:W3CDTF">2018-09-26T12:36:00Z</dcterms:modified>
</cp:coreProperties>
</file>